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EstaPasta_de_trabalho" defaultThemeVersion="124226"/>
  <bookViews>
    <workbookView xWindow="0" yWindow="660" windowWidth="20730" windowHeight="8745" tabRatio="964" firstSheet="1" activeTab="3"/>
  </bookViews>
  <sheets>
    <sheet name="RELAÇÃO DE PROJETOS" sheetId="4" state="hidden" r:id="rId1"/>
    <sheet name="Base 2016" sheetId="184" r:id="rId2"/>
    <sheet name="Base 2015" sheetId="178" r:id="rId3"/>
    <sheet name="Orçamento Inhumas 2016" sheetId="179" r:id="rId4"/>
    <sheet name="Cronograma" sheetId="180" r:id="rId5"/>
    <sheet name="BDI" sheetId="182" r:id="rId6"/>
    <sheet name="Composição" sheetId="183" r:id="rId7"/>
  </sheets>
  <definedNames>
    <definedName name="_xlnm.Print_Area" localSheetId="4">Cronograma!$A$1:$E$21</definedName>
    <definedName name="_xlnm.Print_Area" localSheetId="3">'Orçamento Inhumas 2016'!$A$1:$G$146</definedName>
    <definedName name="_xlnm.Print_Area" localSheetId="0">'RELAÇÃO DE PROJETOS'!$A$1:$I$39</definedName>
    <definedName name="_xlnm.Print_Titles" localSheetId="0">'RELAÇÃO DE PROJETOS'!$1:$10</definedName>
  </definedNames>
  <calcPr calcId="124519"/>
</workbook>
</file>

<file path=xl/calcChain.xml><?xml version="1.0" encoding="utf-8"?>
<calcChain xmlns="http://schemas.openxmlformats.org/spreadsheetml/2006/main">
  <c r="C108" i="179"/>
  <c r="F108" l="1"/>
  <c r="G108" s="1"/>
  <c r="D108"/>
  <c r="C68" l="1"/>
  <c r="D68"/>
  <c r="F68"/>
  <c r="G68" s="1"/>
  <c r="M6" i="183" l="1"/>
  <c r="N3"/>
  <c r="G109" i="179"/>
  <c r="E13" l="1"/>
  <c r="F102" l="1"/>
  <c r="F103"/>
  <c r="F104"/>
  <c r="F105"/>
  <c r="D102"/>
  <c r="D103"/>
  <c r="D104"/>
  <c r="D105"/>
  <c r="C102"/>
  <c r="C103"/>
  <c r="C104"/>
  <c r="C105"/>
  <c r="F94"/>
  <c r="F95"/>
  <c r="F96"/>
  <c r="F97"/>
  <c r="D94"/>
  <c r="D95"/>
  <c r="D96"/>
  <c r="D97"/>
  <c r="C94"/>
  <c r="C95"/>
  <c r="C96"/>
  <c r="C97"/>
  <c r="F93"/>
  <c r="D93"/>
  <c r="C93"/>
  <c r="F88"/>
  <c r="D88"/>
  <c r="F87"/>
  <c r="D87"/>
  <c r="C88"/>
  <c r="C87"/>
  <c r="F80"/>
  <c r="F81"/>
  <c r="F79"/>
  <c r="C80"/>
  <c r="C81"/>
  <c r="D80"/>
  <c r="D81"/>
  <c r="D79"/>
  <c r="C79"/>
  <c r="F73"/>
  <c r="D73"/>
  <c r="C73"/>
  <c r="F65"/>
  <c r="F66"/>
  <c r="F67"/>
  <c r="F64"/>
  <c r="D65"/>
  <c r="D66"/>
  <c r="D67"/>
  <c r="D64"/>
  <c r="C64"/>
  <c r="F47"/>
  <c r="D47"/>
  <c r="C47"/>
  <c r="F30"/>
  <c r="F31"/>
  <c r="F32"/>
  <c r="F33"/>
  <c r="F34"/>
  <c r="F35"/>
  <c r="F36"/>
  <c r="F37"/>
  <c r="F38"/>
  <c r="F39"/>
  <c r="F40"/>
  <c r="F41"/>
  <c r="F42"/>
  <c r="F29"/>
  <c r="D30"/>
  <c r="D31"/>
  <c r="D32"/>
  <c r="D33"/>
  <c r="D34"/>
  <c r="D35"/>
  <c r="D36"/>
  <c r="D37"/>
  <c r="D38"/>
  <c r="D39"/>
  <c r="D40"/>
  <c r="D41"/>
  <c r="D42"/>
  <c r="D29"/>
  <c r="C30"/>
  <c r="C31"/>
  <c r="C32"/>
  <c r="C33"/>
  <c r="C34"/>
  <c r="C35"/>
  <c r="C36"/>
  <c r="C37"/>
  <c r="C38"/>
  <c r="C39"/>
  <c r="C40"/>
  <c r="C41"/>
  <c r="C42"/>
  <c r="C29"/>
  <c r="F14"/>
  <c r="F17"/>
  <c r="F18"/>
  <c r="F13"/>
  <c r="D14"/>
  <c r="D17"/>
  <c r="D18"/>
  <c r="D13"/>
  <c r="C14"/>
  <c r="C17"/>
  <c r="C18"/>
  <c r="C13"/>
  <c r="G17" l="1"/>
  <c r="G96" l="1"/>
  <c r="G97" l="1"/>
  <c r="C65"/>
  <c r="G65"/>
  <c r="B106"/>
  <c r="B107"/>
  <c r="G94"/>
  <c r="G95"/>
  <c r="G93"/>
  <c r="G81"/>
  <c r="C107" l="1"/>
  <c r="D107"/>
  <c r="F106"/>
  <c r="G106" s="1"/>
  <c r="C106"/>
  <c r="D106"/>
  <c r="G98"/>
  <c r="E138" s="1"/>
  <c r="G103"/>
  <c r="F107"/>
  <c r="G107" s="1"/>
  <c r="G80"/>
  <c r="G79"/>
  <c r="G53"/>
  <c r="G54"/>
  <c r="G55"/>
  <c r="G56"/>
  <c r="G57"/>
  <c r="G58"/>
  <c r="G52"/>
  <c r="C67"/>
  <c r="C66"/>
  <c r="G66"/>
  <c r="G67"/>
  <c r="G64"/>
  <c r="G63"/>
  <c r="G59"/>
  <c r="G51"/>
  <c r="G78"/>
  <c r="G19"/>
  <c r="G69" l="1"/>
  <c r="E130" s="1"/>
  <c r="F138"/>
  <c r="E14" i="180"/>
  <c r="D14" s="1"/>
  <c r="G60" i="179"/>
  <c r="E128" s="1"/>
  <c r="G47"/>
  <c r="G48" s="1"/>
  <c r="E126" s="1"/>
  <c r="G14"/>
  <c r="F130" l="1"/>
  <c r="E10" i="180"/>
  <c r="D10" s="1"/>
  <c r="F128" i="179"/>
  <c r="E9" i="180"/>
  <c r="D9" s="1"/>
  <c r="F126" i="179"/>
  <c r="E8" i="180"/>
  <c r="D8" s="1"/>
  <c r="G32" i="179"/>
  <c r="G33"/>
  <c r="G36"/>
  <c r="G37"/>
  <c r="G40"/>
  <c r="G41"/>
  <c r="G28"/>
  <c r="G42" l="1"/>
  <c r="G39"/>
  <c r="G38"/>
  <c r="G35"/>
  <c r="G34"/>
  <c r="G31"/>
  <c r="G30"/>
  <c r="G29"/>
  <c r="B15"/>
  <c r="B16"/>
  <c r="B24"/>
  <c r="B82"/>
  <c r="C24" l="1"/>
  <c r="F24"/>
  <c r="D24"/>
  <c r="D82"/>
  <c r="F82"/>
  <c r="C82"/>
  <c r="C16"/>
  <c r="D16"/>
  <c r="F16"/>
  <c r="G16" s="1"/>
  <c r="C15"/>
  <c r="D15"/>
  <c r="F15"/>
  <c r="G15" s="1"/>
  <c r="G43"/>
  <c r="G72"/>
  <c r="E124" l="1"/>
  <c r="F124" l="1"/>
  <c r="E7" i="180"/>
  <c r="D7" s="1"/>
  <c r="G73" i="179"/>
  <c r="G74" s="1"/>
  <c r="E132" s="1"/>
  <c r="F132" l="1"/>
  <c r="E11" i="180"/>
  <c r="D11" s="1"/>
  <c r="G82" i="179"/>
  <c r="G83" s="1"/>
  <c r="G77"/>
  <c r="E134" l="1"/>
  <c r="F134" l="1"/>
  <c r="E12" i="180"/>
  <c r="D12" s="1"/>
  <c r="G24" i="179"/>
  <c r="G25" s="1"/>
  <c r="E122" s="1"/>
  <c r="F122" l="1"/>
  <c r="E6" i="180"/>
  <c r="D6" s="1"/>
  <c r="F9" i="182"/>
  <c r="D10" s="1"/>
  <c r="D11" s="1"/>
  <c r="K14" s="1"/>
  <c r="K7"/>
  <c r="J7"/>
  <c r="G105" i="179" l="1"/>
  <c r="G104"/>
  <c r="G102"/>
  <c r="G88"/>
  <c r="G87"/>
  <c r="G18"/>
  <c r="G13"/>
  <c r="G110" l="1"/>
  <c r="G20"/>
  <c r="G101"/>
  <c r="G86"/>
  <c r="E140" l="1"/>
  <c r="G89"/>
  <c r="E136" s="1"/>
  <c r="F136" l="1"/>
  <c r="E13" i="180"/>
  <c r="D13" s="1"/>
  <c r="F140" i="179"/>
  <c r="E15" i="180"/>
  <c r="D15" s="1"/>
  <c r="G112" i="179"/>
  <c r="G143" s="1"/>
  <c r="E120"/>
  <c r="F120" l="1"/>
  <c r="E5" i="180"/>
  <c r="G138" i="179"/>
  <c r="G130"/>
  <c r="G126"/>
  <c r="G128"/>
  <c r="G124"/>
  <c r="G132"/>
  <c r="G134"/>
  <c r="E142"/>
  <c r="F142" s="1"/>
  <c r="G136"/>
  <c r="G122"/>
  <c r="G140"/>
  <c r="G120"/>
  <c r="G113"/>
  <c r="G144" s="1"/>
  <c r="D17" i="180" s="1"/>
  <c r="D5" l="1"/>
  <c r="E16"/>
  <c r="G142" i="179"/>
  <c r="G114"/>
  <c r="G145" s="1"/>
  <c r="D16" i="180" l="1"/>
  <c r="D18" l="1"/>
  <c r="E18" s="1"/>
  <c r="C18" l="1"/>
</calcChain>
</file>

<file path=xl/sharedStrings.xml><?xml version="1.0" encoding="utf-8"?>
<sst xmlns="http://schemas.openxmlformats.org/spreadsheetml/2006/main" count="8664" uniqueCount="2384">
  <si>
    <t>Descrição</t>
  </si>
  <si>
    <t>m²</t>
  </si>
  <si>
    <t>CLIENTE:</t>
  </si>
  <si>
    <t>Rev.:</t>
  </si>
  <si>
    <t>00</t>
  </si>
  <si>
    <t>OBRA:</t>
  </si>
  <si>
    <t xml:space="preserve">Prazo: </t>
  </si>
  <si>
    <t>meses</t>
  </si>
  <si>
    <t>END.:</t>
  </si>
  <si>
    <t>01</t>
  </si>
  <si>
    <t>%</t>
  </si>
  <si>
    <t>RELAÇÃO DE PROJETOS UTILIZADOS</t>
  </si>
  <si>
    <t>Tipo de Projeto</t>
  </si>
  <si>
    <t>Conteúdo</t>
  </si>
  <si>
    <t>Nome do Arquivo</t>
  </si>
  <si>
    <t>N° da Prancha</t>
  </si>
  <si>
    <t>Revisão</t>
  </si>
  <si>
    <t>Área de construção:</t>
  </si>
  <si>
    <t>Data:</t>
  </si>
  <si>
    <t>VIDROS</t>
  </si>
  <si>
    <t>FERRAGENS</t>
  </si>
  <si>
    <t>DIVERSOS</t>
  </si>
  <si>
    <t>IMPERMEABILIZAÇÃO</t>
  </si>
  <si>
    <t>FORROS</t>
  </si>
  <si>
    <t>ESQUADRIAS DE MADEIRA</t>
  </si>
  <si>
    <t>ESQUADRIAS METÁLICAS</t>
  </si>
  <si>
    <t>Fachadas</t>
  </si>
  <si>
    <t>Arquitetura Legal</t>
  </si>
  <si>
    <t>Quadra de áreas</t>
  </si>
  <si>
    <t>MON-ARQ-PL-1-8-QDR-R05</t>
  </si>
  <si>
    <t>01/08</t>
  </si>
  <si>
    <t>05</t>
  </si>
  <si>
    <t>MON-ARQ-PL-2-8-SS2-R05</t>
  </si>
  <si>
    <t>MON-ARQ-PL-3-8-TER-R05</t>
  </si>
  <si>
    <t>MON-ARQ-PL-4-8-MZ2-R05</t>
  </si>
  <si>
    <t>MON-ARQ-PL-5-8-TIP-R05</t>
  </si>
  <si>
    <t>MON-ARQ-PL-6-8-COB-R05</t>
  </si>
  <si>
    <t>MON-ARQ-PL-7-8-CAB-R05</t>
  </si>
  <si>
    <t>MON-ARQ-PL-8-8-ELV-R05</t>
  </si>
  <si>
    <t>02/08</t>
  </si>
  <si>
    <t>03/08</t>
  </si>
  <si>
    <t>04/08</t>
  </si>
  <si>
    <t>05/08</t>
  </si>
  <si>
    <t>06/08</t>
  </si>
  <si>
    <t>07/08</t>
  </si>
  <si>
    <t>08/08</t>
  </si>
  <si>
    <t>Planta baixa Subsolo 1 e 2</t>
  </si>
  <si>
    <t>Planta baixa Térreo e Mezanino 1</t>
  </si>
  <si>
    <t>Planta baixa Mezanino 2</t>
  </si>
  <si>
    <t>Planta baixa pavimento Tipo Ímpar e Par</t>
  </si>
  <si>
    <t>Planta baixa pavimento Cobertura e Ático</t>
  </si>
  <si>
    <t>Cortes</t>
  </si>
  <si>
    <t>Memorial</t>
  </si>
  <si>
    <t>Memorial descritivo de acabamentos</t>
  </si>
  <si>
    <t>MON-AIT-DC-001-MDC-R00</t>
  </si>
  <si>
    <t>DIVISORIA DE GRANITO POLIDO</t>
  </si>
  <si>
    <t>DIVISORIA PAINEL E RODAPE SIMPLES PERFIL EM ALUMINIO</t>
  </si>
  <si>
    <t>MURO DE ALVENARIA TIJOLO FURADO 1/2 VEZ ( H=2,50M) COM FUNDAÇÃO - SEM REVESTIMENTOS (PADRÃO AGETOP)</t>
  </si>
  <si>
    <t>PORTA LISA 80x210 C/PORTAL E ALISAR S/FERRAGENS</t>
  </si>
  <si>
    <t>PORTA LISA 60x210 C/PORTAL E ALISAR S/FERRAGENS</t>
  </si>
  <si>
    <t>FECH.(ALAV.) LAFONTE 6236 E/8766- E17 IMAB OU EQUIV.</t>
  </si>
  <si>
    <t>FERRAGENS P/PORTA DIVISORIA PERFIL ALUMINIO</t>
  </si>
  <si>
    <t>FECH.(ALAV.) LAFONTE 6236 B/8766 - B19 IMAB OU EQUIV.</t>
  </si>
  <si>
    <t>FECHADURA TIPO LIVRE OCUPADO (819 IMAB/719 LA FONTE) OU EQUIV.</t>
  </si>
  <si>
    <t>BATENTE C/ENCOSTO BORRACHA P/DIVISORIAS</t>
  </si>
  <si>
    <t>DOBRADICA C/MOLA P/PORTA/DIVISORIAS</t>
  </si>
  <si>
    <t>CHAPA SUPORTE P/DIVISORIAS</t>
  </si>
  <si>
    <t>CANTONEIRA PEQUENA P/DIVISORIAS</t>
  </si>
  <si>
    <t>PARAFUSO P/FERRAGENS/DIVISORIAS</t>
  </si>
  <si>
    <t>DOBRADICA 3" X 3 1/2" CROMADA</t>
  </si>
  <si>
    <t>ESQUADRIA DE ALUMÍNIO ANODIZADO CORRER / VIDRO 2 FOLHAS C/FERRAGENS (M.O.FAB.INC.MAT.)</t>
  </si>
  <si>
    <t>ESQUADRIA ALUMÍNIO ANODIZADO MÁXIMO AR C/FERRAGENS (M.O.FAB.INC.MAT.)</t>
  </si>
  <si>
    <t>PORTA DE ABRIR EM ALUMÍNIO ANODIZADO / VIDRO C/FERRAGENS (M.O.FAB.INC.MAT.)</t>
  </si>
  <si>
    <t>ESQ.METALICA / PRE-MOLDADO JPM-1 / JPM-2 C/FERRAGENS</t>
  </si>
  <si>
    <t>ESCADA TIPO MARINHEIRO COM GUARDA CORPO PADRÃO AGETOP ( H &gt; 3M )</t>
  </si>
  <si>
    <t>VIDRO LISO 6 MM - COLOCADO</t>
  </si>
  <si>
    <t>VIDRO CANELADO - COLOCADO</t>
  </si>
  <si>
    <t>VIDRO TEMPERADO 10 MM  - COLOCADO</t>
  </si>
  <si>
    <t>PROTECAO MECANICA (1:3) E=2 CM</t>
  </si>
  <si>
    <t>MANTA ASFÁLTICA TIPO III - B ( 3 MM)</t>
  </si>
  <si>
    <t>IMPERMEABILIZACAO-ARGAM. SINT.SEMI - FLEXIVEL</t>
  </si>
  <si>
    <t>IMPERMEABILIZACAO-C/CIMENTO CRISTALIZANTE 3 DEMAOS</t>
  </si>
  <si>
    <t>IMPERMEABILIZACAO VIGAS BALDRAMES E=2,0 CM</t>
  </si>
  <si>
    <t>FORRO DE GESSO</t>
  </si>
  <si>
    <t>TABICA PARA FORRO DE GESSO</t>
  </si>
  <si>
    <t>GESSO CORRIDO EM TETO</t>
  </si>
  <si>
    <t>CHAPISCO COMUM</t>
  </si>
  <si>
    <t>REBOCO PAULISTA A-14 (1CALH:4ARMLC+100kgCI/M3)</t>
  </si>
  <si>
    <t>REVESTIMENTO COM CERAMICA 20 X 20</t>
  </si>
  <si>
    <t>LASTRO DE CONCRETO REGULARIZADO SEM IMPERMEAB. 1:3:6 ESP= 5CM (BASE)</t>
  </si>
  <si>
    <t>PASTILHA PORCELANA C/ARGAMASSA FLEXIVEL</t>
  </si>
  <si>
    <t>MOLDURA TIPO "U" INVERTIDO EM ARGAMASSA COM 2CM DE ESPESSURA TIPO PINGADEIRA EM MURO/PLATIBANDA ( A PARTE VERTICAL DESCE 2,5CM)</t>
  </si>
  <si>
    <t>PASSEIO PROTECAO EM CONC.DESEMPEN.5 CM 1:2,5:3,5 ( INCLUSO ESPELHO DE 30CM/ESCAVAÇÃO/REATERRO/APILOAMENTO/ATERRO INTERNO)</t>
  </si>
  <si>
    <t>PISO DE BORRACHA COLORIDO MODELO TÁTIL ( ALERTA OU DIRECIONAL) INCLUSO CONTRAPISO (1CI:3ARML) C/ E=2CM E NATA DE CIMENTO</t>
  </si>
  <si>
    <t>PISO DE LADRILHO HIDRÁULICO COR NATURAL MODELO TÁTIL ( ALERTA OU DIRECIONAL) SEM LASTRO</t>
  </si>
  <si>
    <t>COBERTURAS</t>
  </si>
  <si>
    <t>COBERT.C/TELHA CH.GALV.TRAPEZ. 0,43 MM C/ACESSORIOS</t>
  </si>
  <si>
    <t>CALHA DE CHAPA GALVANIZADA</t>
  </si>
  <si>
    <t>RUFO DE CHAPA GALVANIZADA</t>
  </si>
  <si>
    <t>EMASSAMENTO COM MASSA PVA DUAS DEMAOS</t>
  </si>
  <si>
    <t>PINTURA LATEX TRES DEMAOS COM SELADOR</t>
  </si>
  <si>
    <t>CAIACAO DUAS DEMAOS MUROS E PAREDES - (OB.C.)</t>
  </si>
  <si>
    <t>PINTURA PVA LATEX 3 DEMAOS SEM SELADOR</t>
  </si>
  <si>
    <t>PINTURA TEXTURIZADA C/SELADOR ACRILICO</t>
  </si>
  <si>
    <t>PINTURA ESMALTE SINTETICO 2 DEMÃOS EM ESQ. MADEIRA</t>
  </si>
  <si>
    <t>PINT.ESMALTE/ESQUAD.FERRO C/FUNDO ANTICOR.</t>
  </si>
  <si>
    <t>VASO SANITARIO C/CAIXA ACOPLADA 1ª LINHA COMPLETO - EXCLUSO ASSENTO</t>
  </si>
  <si>
    <t xml:space="preserve">CUBA DE LOUÇA REDONDA DE EMBUTIR </t>
  </si>
  <si>
    <t>MICTORIO DE LOUCA C/SIFAO INTEGRADO</t>
  </si>
  <si>
    <t>TANQUE DE LOUCA C/COLUNA</t>
  </si>
  <si>
    <t>TORNEIRA PARA LAVATÓRIO DIÂMETRO 1/2"</t>
  </si>
  <si>
    <t>VALVULA  DESCARGA P/MICTORIO DIAM. 3/4" - 1/2"</t>
  </si>
  <si>
    <t>TORNEIRA P/PIA DIAM. 1/2" E 3/4" DE MESA - BICA MÓVEL</t>
  </si>
  <si>
    <t>CUBA INOX 46X30X15CM E=0,6MM-AÇO 304 (CUBA Nº 1)</t>
  </si>
  <si>
    <t>TORNEIRA DE PAREDE P/TANQUE DIAM.1/2" E 3/4"</t>
  </si>
  <si>
    <t>ASSENTO PARA VASO SANITÁRIO 1ª LINHA</t>
  </si>
  <si>
    <t>PORTA PAPEL HIGIENICO EM INOX</t>
  </si>
  <si>
    <t>LIGAÇÃO FLEXÍVEL METÁLICA DIAM.1/2"(ENGATE)</t>
  </si>
  <si>
    <t>SIFAO P/LAVATORIO PVC CROMADO DIAM.1"X1.1/2"</t>
  </si>
  <si>
    <t>VALVULA P/LAVATORIO PVC DIAMETRO 1"</t>
  </si>
  <si>
    <t>KIT FERR.P/MICT.LOUCA (ESPUDE,CONEXÃO ENTR.PARAFUSOS)</t>
  </si>
  <si>
    <t>SIFAO P/PIA 1.1/2" X 2" METAL</t>
  </si>
  <si>
    <t>VALVULA P/PIA TIPO AMERICANA DIAM.3.1/2" (METAL)</t>
  </si>
  <si>
    <t>CHUVEIRO ELETRICO METALICO C/BRACO METALICO</t>
  </si>
  <si>
    <t>PORTA TOALHA EM INOX (ARGOLA)</t>
  </si>
  <si>
    <t>SABONETEIRA EM INOX</t>
  </si>
  <si>
    <t>SIFAO P/TANQUE 1" X 1.1/2" - PVC</t>
  </si>
  <si>
    <t>VALVULA P/TANQUE METALICA DIAM.1" S/LADRAO</t>
  </si>
  <si>
    <t>BARRA PARA PORTADOR DE NECESSIDADES ESPECIAIS - P.N.E. "B6" - PADRÃO AGETOP</t>
  </si>
  <si>
    <t>BANCADA DE GRANITO C/ESPELHO</t>
  </si>
  <si>
    <t>SUPORTE PARA BANCADA EM FERRO "T" 1/8" X 1 1/4"</t>
  </si>
  <si>
    <t>PLANTIO GRAMA BATATAIS PLACA C/ M.O. IRRIG.ADUBO,TER.VEG.(OC) A&lt;11.000M2</t>
  </si>
  <si>
    <t>PLACA INAUGURACAO ACO INOXIDAVEL  (60X40)</t>
  </si>
  <si>
    <t>LETRA CAIXA INOX ESCOVADO COLOCADA</t>
  </si>
  <si>
    <t>LIMPEZA FINAL DE OBRA - (OBRAS CIVIS)</t>
  </si>
  <si>
    <t>TRAÇO DE CONCRETO</t>
  </si>
  <si>
    <t>CORPO DE PROVA</t>
  </si>
  <si>
    <t>ESCAVACAO MANUAL DE VALAS (SAPATAS/BLOCOS)</t>
  </si>
  <si>
    <t>APILOAMENTO (BLOCOS/SAPATAS)</t>
  </si>
  <si>
    <t>REATERRO C/APILOAMENTO (BLOCOS/SAPATAS)</t>
  </si>
  <si>
    <t>FORMA TABUA PINHO P/FUNDACOES U=3V - (OBRAS CIVIS)</t>
  </si>
  <si>
    <t>ACO CA-50-A - 6,3 MM (1/4") - (OBRAS CIVIS)</t>
  </si>
  <si>
    <t>ACO CA-50 A - 8,0 MM (5/16") - (OBRAS CIVIS)</t>
  </si>
  <si>
    <t>ACO CA-50A - 10,0 MM (3/8") - (OBRAS CIVIS)</t>
  </si>
  <si>
    <t>ACO CA-50A - 12,5 MM (1/2") - (OBRAS CIVIS)</t>
  </si>
  <si>
    <t>ACO CA-60 - 5,0 MM - (OBRAS CIVIS)</t>
  </si>
  <si>
    <t>ESCORAMENTO METALICO - VIGAS/LAJES (ALUGUEL/MES)</t>
  </si>
  <si>
    <t>ANDAIME METALICO TORRE (ALUGUEL/MES)</t>
  </si>
  <si>
    <t>ANDAIME METALICO FACHADEIRO (ALUGUEL/MES)</t>
  </si>
  <si>
    <t>ACO CA-50 - 16,0 MM (5/8") - (OBRAS CIVIS)</t>
  </si>
  <si>
    <t>ACO CA - 60 - 5,0 MM - (OBRAS CIVIS)</t>
  </si>
  <si>
    <t>ESTRUTURA METÁLICA CONVENCIONAL EM AÇO DO TIPO USI SAC-300 COM FUNDO ANTICORROSIVO</t>
  </si>
  <si>
    <t>ESTRUTURA METÁLICA CONVENCIONAL EM AÇO TIPO MR-250 / ASTM A36 COM FUNDO ANTICORROSIVO</t>
  </si>
  <si>
    <t>ANILHA PLÁSTICA 25 CM</t>
  </si>
  <si>
    <t>CAIXA METALICA RET. 4" X 2" X 2"</t>
  </si>
  <si>
    <t>PORCA SEXTAVADA DIAMETRO 1/4"</t>
  </si>
  <si>
    <t>BARRA DE COBRE 1" X 3/16" (1,0432 KG/M)</t>
  </si>
  <si>
    <t>REGUA COM 8 TOMADAS</t>
  </si>
  <si>
    <t>ELETRODUTO PVC FLEXÍVEL - MANGUEIRA CORRUGADA - DIAM. 2"</t>
  </si>
  <si>
    <t>ORGANIZADOR DE CABOS (GUIA)</t>
  </si>
  <si>
    <t>ELETRODUTO DE PVC RIGIDO DIAMETRO 4"</t>
  </si>
  <si>
    <t>NIPLE METALICO Fo.Zo. DIAMETRO 1 1/4"</t>
  </si>
  <si>
    <t>ELETRODUTO DE PVC RIGIDO DIAMETRO 1.1/4"</t>
  </si>
  <si>
    <t>ADAPTAD.SOLD.CURTO C/BOLSA E ROSCA P/REG.25X3/4"</t>
  </si>
  <si>
    <t>ADAPTAD.SOLD.CURTO C/BOLSA E ROSCA P/REG.32X1"</t>
  </si>
  <si>
    <t>ADAPTAD.SOLD.CURTO C/BOLSA/ROSCA P/REG.50X11/2"</t>
  </si>
  <si>
    <t>ADAPTADOR SOLDAVEL CURTO C/BR P/REG.75X2.1/2"</t>
  </si>
  <si>
    <t>BUCHA DE REDUCAO SOLD. CURTA 60 X 50 mm</t>
  </si>
  <si>
    <t>BUCHA DE REDUCAO SOLD.CURTA 32 X 25 MM</t>
  </si>
  <si>
    <t>BUCHA DE REDUCAO SOLDAVEL CURTA 75 X 60 mm</t>
  </si>
  <si>
    <t>BUCHA DE REDUCAO SOLDAVEL LONGA 50 X 25 mm</t>
  </si>
  <si>
    <t>BUCHA DE REDUCAO SOLDAVEL LONGA 50 X 32 mm</t>
  </si>
  <si>
    <t>BUCHA DE REDUCAO SOLDAVEL LONGA 60 X 50 mm</t>
  </si>
  <si>
    <t>CORPO CX. SIFONADA DIAM. 100 X 100 X 50</t>
  </si>
  <si>
    <t>CORPO CX. SIFONADA DIAM. 100 X 150 X 50</t>
  </si>
  <si>
    <t>CORPO CX. SIFONADA DIAM. 150 X 150 X 50</t>
  </si>
  <si>
    <t>JOELHO 45 GRAUS SOLDAVEL 50 mm</t>
  </si>
  <si>
    <t>JOELHO 90 GRAUS SOLD. C/BUCHA LATAO 25 X 3/4"</t>
  </si>
  <si>
    <t>JOELHO 90 GRAUS SOLDAVEL 50 mm (MARROM)</t>
  </si>
  <si>
    <t>JOELHO 90 GRAUS SOLDAVEL DIAMETRO 25 MM</t>
  </si>
  <si>
    <t>JOELHO 90 GRAUS SOLDAVEL DIAMETRO 32 MM (1")</t>
  </si>
  <si>
    <t>JOELHO 90 GRAUS SOLDAVEL DIAMETRO 75 mm</t>
  </si>
  <si>
    <t>JOELHO RED.90 GRAUS SOLD.C/BUCHA LATAO 25X1/2"</t>
  </si>
  <si>
    <t>LUVA SIMPLES DIAMETRO 50 MM</t>
  </si>
  <si>
    <t>REGISTRO DE GAVETA BRUTO DIAMETRO 1"</t>
  </si>
  <si>
    <t>REGISTRO DE GAVETA BRUTO DIAMETRO 1.1/2"</t>
  </si>
  <si>
    <t>REGISTRO DE GAVETA BRUTO DIAMETRO 3/4"</t>
  </si>
  <si>
    <t>REGISTRO DE GAVETA BRUTO DIAMETRO 2.1/2"</t>
  </si>
  <si>
    <t>REGISTRO DE GAVETA C/CANOPLA DIAMETRO 3/4"</t>
  </si>
  <si>
    <t>TE 90 GRAUS SOLDAVEL DIAMETRO 25 mm</t>
  </si>
  <si>
    <t>TE 90 GRAUS SOLDAVEL DIAMETRO 32 mm</t>
  </si>
  <si>
    <t>TE 90 GRAUS SOLDAVEL DIAMETRO 50 mm</t>
  </si>
  <si>
    <t>TE 90 GRAUS SOLDAVEL DIMETRO 60 mm</t>
  </si>
  <si>
    <t>TE REDUCAO 90 GRAUS SOLDAVEL 32 X 25 mm</t>
  </si>
  <si>
    <t>TE REDUCAO 90 GRAUS SOLDAVEL 50 X 25 mm</t>
  </si>
  <si>
    <t>TE REDUCAO 90 GRAUS SOLDAVEL 50 X 32 mm</t>
  </si>
  <si>
    <t>TUBO SOLDAVEL PVC MARROM DIAMETRO 25 mm</t>
  </si>
  <si>
    <t>TUBO SOLDAVEL PVC MARROM DIAMETRO 32 mm</t>
  </si>
  <si>
    <t>TUBO SOLD. P/ESGOTO DIAM. 50 MM</t>
  </si>
  <si>
    <t>TUBO SOLD.P/ESGOTO DIAM. 40 MM</t>
  </si>
  <si>
    <t>TUBO SOLDAVEL P/ESGOTO DIAM. 100 MM</t>
  </si>
  <si>
    <t>TUBO SOLDAVEL P/ESGOTO DIAM.75 MM</t>
  </si>
  <si>
    <t>CURVA 90 GRAUS CURTA DIAM. 100 MM</t>
  </si>
  <si>
    <t>CURVA 90 GRAUS CURTA DIAM. 40 MM</t>
  </si>
  <si>
    <t>CURVA 90 GRAUS CURTA DIAM. 50 MM</t>
  </si>
  <si>
    <t>JOELHO 90 GRAUS DIAMETRO 50 MM</t>
  </si>
  <si>
    <t>JOELHO 90 GRAUS DIAMETRO 40 MM</t>
  </si>
  <si>
    <t>JOELHO 90 GRAUS DIAMETRO 75 MM</t>
  </si>
  <si>
    <t>JOELHO 90 GRAUS DIAMETRO 100 MM</t>
  </si>
  <si>
    <t>JUNCAO SIMPLES DIAMETRO 50 X 50 MM</t>
  </si>
  <si>
    <t>JUNCAO SIMPLES DIAMETRO 75 X 75 MM</t>
  </si>
  <si>
    <t>JUNCAO SIMPLES DIAMETRO 100 X 75 MM</t>
  </si>
  <si>
    <t>TERMINAL DE VENTILACAO DIAMETRO 50 MM</t>
  </si>
  <si>
    <t>TUBO LEVE PVC RIGIDO DIAMETRO 150 MM</t>
  </si>
  <si>
    <t>SERVIÇOS PRELIMINARES</t>
  </si>
  <si>
    <t>LIMPEZA MECANICA DE TERRENO</t>
  </si>
  <si>
    <t>BARRACÃO DE OBRAS PADRÃO AGETOP/2014 ( BLOCOS,COBERTURAS,PASSARELAS E MÓVEIS), SEM ALOJAMENTO E LAVANDERIA , COM PINTURA, EM CONSONÂNCIA COM AS NR's, EM ESPECIAL A NR-18, INCLUSO INSTALAÇÕES ELÉTRICAS E HIDROSSANITÁRIAS - ( COM REAPROVEITAMENTO 1 VEZ ).</t>
  </si>
  <si>
    <t xml:space="preserve">DEPÓSITO PARA CIMENTO TIPO I  COM PINTURA PADRÃO AGETOP/2014 (2,20 X 2,262M) A=4,98 M2 ( C/ REAPROV. 1 VEZ ) - INCLUSO PALETES </t>
  </si>
  <si>
    <t>LIGAÇÃO PROVISÓRIA DE ÁGUA ( INCLUSO RETIRADA DO ESGOTO SANITÁRIO) - PD. AGETOP</t>
  </si>
  <si>
    <t>LIGAÇÃO PROVISÓRIA LUZ E FORÇA - PD. AGETOP</t>
  </si>
  <si>
    <t>TAPUME EM CHAPA COMPENSADA RESINADA 6MM COM PORTÕES E FERRAGENS - PADRÃO AGETOP</t>
  </si>
  <si>
    <t>PLACA DE OBRA</t>
  </si>
  <si>
    <t>ENGENHEIRO - (OBRAS CIVIS)</t>
  </si>
  <si>
    <t>MESTRE DE OBRA - (OBRAS CIVIS)</t>
  </si>
  <si>
    <t>ADMINISTRATIVO DE OBRAS - " APONTARIFE " - ( OBRAS CIVIS )</t>
  </si>
  <si>
    <t>CONSUMO DE ESGOTO</t>
  </si>
  <si>
    <t>CONSUMO DE ÁGUA</t>
  </si>
  <si>
    <t>CONSUMO DE ENERGIA ELÉTRICA</t>
  </si>
  <si>
    <t>CAFE DA MANHA</t>
  </si>
  <si>
    <t>CANTINA - (OBRAS CIVIS)</t>
  </si>
  <si>
    <t>LOCACAO DA OBRA</t>
  </si>
  <si>
    <t>ESCAVAÇAO MANUAL DE VALAS PROF.1 A 2 M</t>
  </si>
  <si>
    <t>REATERRO COM APILOAMENTO</t>
  </si>
  <si>
    <t>REGULADOR TIPO FRG 45 C/MANÔMETRO DPV</t>
  </si>
  <si>
    <t>TUBO GALVANIZADO DIN 2440 DE 1/2"</t>
  </si>
  <si>
    <t>TUBO DE AÇO PRETO S/C 3/4"</t>
  </si>
  <si>
    <t>COTOVELO 300 PSI 1/2"</t>
  </si>
  <si>
    <t>TE PRETO 90º 3/4" NPT 300 LBS</t>
  </si>
  <si>
    <t>LUVA GALVANIZADO DE REDUÇÃO 3/4" X 1/2" (GÁS)</t>
  </si>
  <si>
    <t>UNIÃO S/BRONZE PRETA 3/4" NPT 300 LBS</t>
  </si>
  <si>
    <t>VÁLVULA ESFERICA LATÃO 3/4"</t>
  </si>
  <si>
    <t>VALVULA DE RETENÇÃO LATÃO 1/2" X 7/16" NPT</t>
  </si>
  <si>
    <t>NIPLE DUPLO 300 PSI 3/4"</t>
  </si>
  <si>
    <t>NIPLE DE LATÃO DE 3/4"  NPT X 1/4" NPT</t>
  </si>
  <si>
    <t>BUCHA RED.NPT DE 3/4" X 1/2" 300 LBS</t>
  </si>
  <si>
    <t>BUCHA RED.M/F PRETA 3/4" X 1/2" NPT 300 LBS</t>
  </si>
  <si>
    <t>TAMPÃO 300 PSI PRETO 3/4"</t>
  </si>
  <si>
    <t>MANGOTE FLEXIVEL PRETO 7/8 " X 7/16" - 500 MM</t>
  </si>
  <si>
    <t>BRAÇADEIRA METALICA TIPO "D" DIAM. 3/4"</t>
  </si>
  <si>
    <t>SUPORTE PARA COLETOR</t>
  </si>
  <si>
    <t>Corpo de Bombeiros Militar do Estado de Goiás</t>
  </si>
  <si>
    <t>Construção do Comando Geral do CBM-GO</t>
  </si>
  <si>
    <t>Avenida C 206 com Av. c 198 com Av. C 231, Quadra: Área / Lote:Área , Jd. América, Goiânia-GO</t>
  </si>
  <si>
    <t>TRANSPORTES</t>
  </si>
  <si>
    <t>SERVIÇO EM TERRA</t>
  </si>
  <si>
    <t>FUNDAÇÕES E SONDAGENS</t>
  </si>
  <si>
    <t>INST. ELÉT./TELEFÔNICA/CABEAMENTO ESTRUTURADO</t>
  </si>
  <si>
    <t>CABO FLEXIVEL PARALELO 2 X 1,5 MM2</t>
  </si>
  <si>
    <t>CAIXA PASSAGEM 35X60X50 FUNDO DE CONC.(P/TAMPA R1)</t>
  </si>
  <si>
    <t>VASO SANITARIO</t>
  </si>
  <si>
    <t>VALVULA DE DESCARGA  - CROMADA</t>
  </si>
  <si>
    <t xml:space="preserve">CAIXA DE INSPEÇÃO - TAMPA EM CONCRETO E=5CM </t>
  </si>
  <si>
    <t>CAIXA DE INSPEÇÃO - LASTRO DE CONCRETO PARA O FUNDO</t>
  </si>
  <si>
    <t xml:space="preserve">CAIXA DE INSPEÇÃO - ALVENARIA DE 1/2 VEZ REVESTIDA COM ARGAMASSA </t>
  </si>
  <si>
    <t xml:space="preserve">CAIXA DE INSPEÇÃO - ESCAVAÇÃO MANUAL COM APILOAMENTO DO FUNDO </t>
  </si>
  <si>
    <t>TUBO LEVE PVC RIGIDO DIAMETRO 300 MM</t>
  </si>
  <si>
    <t>INSTALAÇÕES ESPECIAIS</t>
  </si>
  <si>
    <t>REVESTIMENTO DE PAREDES</t>
  </si>
  <si>
    <t>REVESTIMENTO DE PISO</t>
  </si>
  <si>
    <t>RODAPÉ FUNDIDO DE GRANITINA 7CM</t>
  </si>
  <si>
    <t>ADMINISTRAÇÃO</t>
  </si>
  <si>
    <t>16/10/2014</t>
  </si>
  <si>
    <t>DEMOLIÇÃO - COBERTURA TELHA METÁLICA C/ TRANSP. ATÉ CB. E CARGA</t>
  </si>
  <si>
    <t xml:space="preserve">m2    </t>
  </si>
  <si>
    <t>DEMOLICAO COBERTURA TELHA CERAMICA C/ TRANSP. ATÉ CB. E CARGA</t>
  </si>
  <si>
    <t>DEMOLICAO-COBERTURA TELHA FIBROCIMENTO/FIBRA DE VIDRO/SIMILARES C/ TRANSP. ATÉ CB. E CARGA</t>
  </si>
  <si>
    <t>DEMOLIÇÃO ESTRUTURA EM MADEIRA TELHADO C/ TRANSP. ATÉ CB. E CARGA</t>
  </si>
  <si>
    <t>DEMOLIÇÃO DE RIPAS C/ TRANSP. ATÉ CB. E CARGA</t>
  </si>
  <si>
    <t>DEMOL.FORRO PAULISTA  C/TRANSP.ATE CB.E CARGA</t>
  </si>
  <si>
    <t>RETIRADA DE JANELAS OU PORTAIS C/ TRANSP. ATÉ CB. E CARGA</t>
  </si>
  <si>
    <t xml:space="preserve">CORTE/DESTOC./RETIRADA/REATERRO (MANUAIS) DE ÁRVORE GRANDE PORTE ( H = 8 A 10 M / DIÂMETRO TRONCO 60 A 70CM E COPA DE 10 A 13M ) C/TRANSP.ATE C.B.E CARGA </t>
  </si>
  <si>
    <t xml:space="preserve">Un    </t>
  </si>
  <si>
    <t>DEMOL.PISOS/VIGAS DE MAD.C/TRANSP.ATE CB. E CARGA</t>
  </si>
  <si>
    <t>DEM.PISO CIMENT.SOBRE LASTRO CONC.C/TR.ATE CB. E CARGA</t>
  </si>
  <si>
    <t>DEMOL.PISO LADRILHO/HIDRAUL.C/TR.ATE CB. E CARGA</t>
  </si>
  <si>
    <t>DEM.PISO CERAM.SOBRE LASTRO CONC.C/TR.CB.E CARGA</t>
  </si>
  <si>
    <t>DEM.PISO CERAM. INCLUS. RETIRADA DE CONTRAPISO SOBRE LASTRO CONC.C/TR.CB.E CARGA</t>
  </si>
  <si>
    <t>DEMOL.-ASSOALHO DE MAD.C/TRANSP.ATE CB.E CARGA</t>
  </si>
  <si>
    <t>DEMOLIÇÃO DE REVEST. C/ AZULEJOS C/TRANSP.ATE CB. E CARGA</t>
  </si>
  <si>
    <t>DEMOLICAO DE LAMBRIS C/APROVEITAMENTO</t>
  </si>
  <si>
    <t>DEMOL.REVEST.C/ARGAMASSA C/TR.ATE CB.E CARGA</t>
  </si>
  <si>
    <t>DEM.ALVEN.TIJOLO S/REAP. C/TR.ATE CB. E CARGA</t>
  </si>
  <si>
    <t xml:space="preserve">m3    </t>
  </si>
  <si>
    <t>DEMOLICAO-ALVEN. TIJOLO C/REAPROVEITAMENTO</t>
  </si>
  <si>
    <t>DEM. MANUAL EM CONCR.SIMPLES C/TR.ATE CB.E CARGA (O.C.)</t>
  </si>
  <si>
    <t>DEMOL.LAJE PRE-MOLD.MANUAL C/TR.ATE CB.E CARGA</t>
  </si>
  <si>
    <t>DEMOLICAO - PISO INTERTRAVADO C/ EMPILHAMENTO</t>
  </si>
  <si>
    <t>DEM.LAJE CONC. ARM.MANUAL C/TR.ATE CB.E CARGA (OC)</t>
  </si>
  <si>
    <t>DEM.PILAR CONC.ARM.MANUAL C/TR.ATE CB.E CARGA(OC)</t>
  </si>
  <si>
    <t>DEM.VIGAS CONC. ARM.MANUAL C/TR.ATE C.B. E CARGA</t>
  </si>
  <si>
    <t>DEMOLIÇÃO ALAMBRADO - POSTE CONCRETO/TELA/VIGA COM TR. ATE CB. E CARGA</t>
  </si>
  <si>
    <t xml:space="preserve">m     </t>
  </si>
  <si>
    <t>DEM.FORRO PACOTE /ESTR.MAD.C/TR.ATE CB. E CARGA</t>
  </si>
  <si>
    <t>DEMOL.PISO CARPETE C/TRANSP.ATE CAM.BASC.E CARGA</t>
  </si>
  <si>
    <t>DEMOL.PISO VINILICO C/TRANSP.ATE CAM.BASC.E CARGA</t>
  </si>
  <si>
    <t>DEM.DE FORRO GESSO C/TRANSP.ATE CB.E CARGA</t>
  </si>
  <si>
    <t>DEM. ESTRUT. EM METALON PARA FORRO DE GESSO C/TR.CB E CARGA</t>
  </si>
  <si>
    <t>DEMOLICAO DE CAIBROS E RIPAS C/ TRANSP. ATÉ CB. E CARGA</t>
  </si>
  <si>
    <t>DEMOLIÇAO BACIA SANITARIA C/ TRANSP. ATÉ CB. E CARGA</t>
  </si>
  <si>
    <t>DEMOLIÇAO DE LAVATÓRIO C/ TRANSP. ATÉ CB. E CARGA</t>
  </si>
  <si>
    <t>DEMOLIÇAO DE BANCADAS C/ TRANSP. ATÉ CB. E CARGA</t>
  </si>
  <si>
    <t>DEMOLIÇAO DE VÁLVULA DE DESCARGA C/ TRANSP. ATÉ CB. E CARGA</t>
  </si>
  <si>
    <t>DEMOLIÇAO DE CAIXA DESCARGA EXTERNA C/ TRANSP. ATÉ CB. E CARGA</t>
  </si>
  <si>
    <t>DEMOLIÇAO DE MEIO FIO COM REAPROVEITAMENTO</t>
  </si>
  <si>
    <t>DEM. MEIO FIO SEM REAPROV.C/TR.ATE C B E CARGA</t>
  </si>
  <si>
    <t xml:space="preserve">DEMOLIÇÃO MANUAL DE PAVIM.ASFALTICO C/TR.ATE C.B E CARGA </t>
  </si>
  <si>
    <t>DEMOLIÇAO DE BACIA TURCA C/ TRANSP. ATÉ CB. E CARGA</t>
  </si>
  <si>
    <t>DEMOLIÇÃO DE MICTÓRIO C/ TRANSP. ATÉ CB. E CARGA</t>
  </si>
  <si>
    <t>DEMOLIÇÃO DE FORRO PVC  INCLUSIVE ESTRUTURA DE SUSTENTAÇÃO C/ TRANSP. ATÉ CB. E CARGA</t>
  </si>
  <si>
    <t>DEMOLIÇÃO DE FORRO PVC ( SOMENTE O FORRO) C/ TRANSP. ATÉ CB. E CARGA</t>
  </si>
  <si>
    <t>DEM.DIVISÓRIAS PAINÉIS PRE-FABRIC.C/REAPROVEITAMENTO</t>
  </si>
  <si>
    <t>DEMOL.DIVISÓRIA EM PEDRA/CONC.C/TRANSP.ATE C.B.CARGA</t>
  </si>
  <si>
    <t>DEMOL.MURO/PAREDE PLACA PRÉ-MOLDADA C/TRANSP.C.B.E CARGA</t>
  </si>
  <si>
    <t>DEMOLIÇÃO CALHAS/ RUFOS EM CHAPA C/TR.AT.C.B.E CARGA</t>
  </si>
  <si>
    <t>DEMOLIÇÃO DE TELA DE ALAMBRADO C/ TRANSP. ATÉ CB. E CARGA</t>
  </si>
  <si>
    <t>DEMOLIÇÃO DAS INSTALAÇÕES ELÉTRICAS E AFINS C/ TRANSP. ATÉ CB. E CARGA</t>
  </si>
  <si>
    <t xml:space="preserve">H     </t>
  </si>
  <si>
    <t>DEMOLIÇÃO DAS INSTALAÇÕES HIDROSANITÁRIAS E AFINS C/ TRANSP. ATÉ CB. E CARGA</t>
  </si>
  <si>
    <t>FERRAMENTAS (MANUAIS/ELÉTRICAS) E MATERIAL DE LIMPEZA PERMANENTE DA OBRA - ÁREAS EDIFICADAS/COBERTAS/FECHADAS</t>
  </si>
  <si>
    <t>CORTE EM CAPOEIRA FINA A FOICE</t>
  </si>
  <si>
    <t>RASPAGEM E LIMPEZA MANUAL DO TERRENO</t>
  </si>
  <si>
    <t>CAPINA - (OBRAS CIVIS)</t>
  </si>
  <si>
    <t>BARRACÃO DE OBRAS PADRÃO AGETOP/2014 ( BLOCOS,COBERTURAS, PASSARELAS E MÓVEIS), COM ALOJAMENTO E LAVANDERIA , COM PINTURA, EM CONSONÂNCIA COM AS NR's, EM ESPECIAL A NR-18, INCLUSO INSTALAÇÕES ELÉTRICAS E HIDROSSANITÁRIAS - ( COM REAPROVEITAMENTO 1 VEZ ).</t>
  </si>
  <si>
    <t xml:space="preserve">DEPÓSITO PARA CIMENTO TIPO II  COM PINTURA PADRÃO AGETOP/2014 (3,30 X 3,30 M) A=10,89 M2 ( C/ REAPROV. 1 VEZ ) - INCLUSO PALETES </t>
  </si>
  <si>
    <t xml:space="preserve">un    </t>
  </si>
  <si>
    <t>LOCACAO DA OBRA COM CAVALETE</t>
  </si>
  <si>
    <t>LOCACAO DE PRACA</t>
  </si>
  <si>
    <t>ABERTURA DE POÇOS (CISTERNA) - ÁGUA POTÁVEL</t>
  </si>
  <si>
    <t>REVESTIMENTO DE POCOS (CISTERNA) C/TUBOS</t>
  </si>
  <si>
    <t>LAJE CIRCULAR PARA POÇOS (CISTERNA) COM ENCABEÇAMENTO</t>
  </si>
  <si>
    <t>CONSTRUÇÃO DE BANDEJA SALVA VIDAS PRIMÁRIA DE MADEIRA - LARGURA 2,50M</t>
  </si>
  <si>
    <t>CONSTRUÇÃO DE BANDEJA SALVA VIDAS SECUNDÁRIA DE MADEIRA - LARGURA 1,40M</t>
  </si>
  <si>
    <t>CONSTRUÇÃO DE BANDEJA SALVA VIDAS TERCIÁRIA DE MADEIRA - LARGURA 2,20M</t>
  </si>
  <si>
    <t xml:space="preserve">KWH   </t>
  </si>
  <si>
    <t>EPI/PCMAT/PCMSO/EXAMES (&gt;= 20 EMPREGADOS) - ÁREAS EDIFICADAS/COBERTAS/FECHADAS</t>
  </si>
  <si>
    <t>EPI/PPRA/PCMSO/EXAMES (&lt; 20 EMPREGADOS) - ÁREAS EDIFICADAS/COBERTAS/FECHADAS</t>
  </si>
  <si>
    <t>TRANSPORTE DE ENTULHO EM CAMINHÃO  INCLUSO A CARGA MANUAL</t>
  </si>
  <si>
    <t>TRANSPORTE DE ENTULHO CAÇAMBA ESTACIONÁRIA SEM CARGA</t>
  </si>
  <si>
    <t>TRANSPORTE DE ENTULHO EM CAÇAMBA ESTACIONÁRIA  INCLUSO A CARGA MANUAL</t>
  </si>
  <si>
    <t>TRANSPORTE DE ENTULHO EM CAMINHÃO SEM CARGA</t>
  </si>
  <si>
    <t>TRANSPORTE DE MATERIAIS/EQUIPAMENTOS/OUTROS ( INCLUSIVE OS DA MOBILIZAÇÃO E DESMOBILIZAÇÃO ) - CAMINHÃO CARROCERIA MADEIRA 15 T ( INCLUSO NO VALOR O RETORNO )</t>
  </si>
  <si>
    <t xml:space="preserve">tkm   </t>
  </si>
  <si>
    <t>CARGA DOS MATERIAIS/EQUIPAMENTOS/OUTROS ( INCLUSO HORA IMPRODUTIVA DO CAMINHÃO)</t>
  </si>
  <si>
    <t>DESCARGA DOS MATERIAIS/EQUIPAMENTOS/OUTROS ( INCLUSO HORA IMPRODUTIVA DO CAMINHÃO)</t>
  </si>
  <si>
    <t>MOBILIZAÇÃO DO CANTEIRO DE OBRAS - INCLUSIVE CARGA E DESCARGA E A HORA IMPRODUTIVA DO CAMINHÃO - ( EXCLUSO O TRANSPORTE )</t>
  </si>
  <si>
    <t>DESMOBILIZAÇÃO DO CANTEIRO DE OBRAS - INCLUSIVE CARGA E DESCARGA E A HORA IMPRODUTIVA DO CAMINHÃO - ( EXCLUSO O TRANSPORTE )</t>
  </si>
  <si>
    <t>SERVICO EM TERRA</t>
  </si>
  <si>
    <t>ESCAVACAO MANUAL DE VALAS &lt; 1 MTS. (OBRAS CIVIS)</t>
  </si>
  <si>
    <t>ESCAVAÇAO MANUAL DE VALAS PROF. 2 A 4 M</t>
  </si>
  <si>
    <t>REATERRO COM APILOAMENTO MECÂNICO</t>
  </si>
  <si>
    <t>APILOAMENTO MECÂNICO</t>
  </si>
  <si>
    <t>ESC.CAMPO ABERTO C/TRANP.MANUAL DE TERRA(OC)</t>
  </si>
  <si>
    <t>APILOAMENTO</t>
  </si>
  <si>
    <t>ATERRO INTERNO SEM APILOAM.C/TR.EM CARRINHO MÃO</t>
  </si>
  <si>
    <t>ESCAVACAO MECANICA</t>
  </si>
  <si>
    <t>CARGA MECANIZADA</t>
  </si>
  <si>
    <t>TRANSPORTE DE MATERIAL ESCAVADO M3.KM</t>
  </si>
  <si>
    <t xml:space="preserve">m3km  </t>
  </si>
  <si>
    <t>ESPALHAMENTO MECANICO</t>
  </si>
  <si>
    <t>COMPACTAÇÃO MECÂNICA CONTROLE LABORATÓRIO (95% PN)</t>
  </si>
  <si>
    <t>COMPACTAÇÃO MECÂNICA SEM CONTROLE LABORATÓRIO</t>
  </si>
  <si>
    <t>TRANSPORTE C/LAMINA ATE 100 M - (OBRAS CIVIS)</t>
  </si>
  <si>
    <t xml:space="preserve">REGULARIZAÇÃO DO TERRENO SEM APILOAMENTO COM TRANSPORTE MANUAL DA TERRA ESCAVADA </t>
  </si>
  <si>
    <t>AQUISIÇÃO DE TERRA  DIRETA COM FORNECEDOR - ENTREGUE NA OBRA - VOLUMES &lt; 250M3</t>
  </si>
  <si>
    <t>SOLO CIMENTO 1:12 COM  AQUISIÇÃO DE TERRA</t>
  </si>
  <si>
    <t>FUNDACOES E SONDAGENS</t>
  </si>
  <si>
    <t>SONDAGENS P/INTERIOR - (OBRAS CIVIS)</t>
  </si>
  <si>
    <t>TRANSPORTE EQUIPAMENTOS P/SONDAGEM ( INCLUSO NO VALOR O RETORNO)</t>
  </si>
  <si>
    <t xml:space="preserve">Km    </t>
  </si>
  <si>
    <t>SONDAGENS P/GOIANIA - (OBRAS CIVIS)</t>
  </si>
  <si>
    <t>EMBASAMENTO COM TIJOLO COMUM</t>
  </si>
  <si>
    <t>EMBASAMENTO COM PEDRA MARROADA</t>
  </si>
  <si>
    <t>ESTACA A TRADO DIAM.25 CM SEM FERRO</t>
  </si>
  <si>
    <t xml:space="preserve">M     </t>
  </si>
  <si>
    <t>ESTACA A TRADO DIAM.30 CM SEM FERRO</t>
  </si>
  <si>
    <t>PEDRA MARROADA COM LANCAMENTO</t>
  </si>
  <si>
    <t>REATERRO C/APILOAMENTO MECÂNICO (BLOCOS/SAPATAS)</t>
  </si>
  <si>
    <t>APILOAMENTO MECÂNICO (BLOCOS/SAPATAS)</t>
  </si>
  <si>
    <t>ESCAVACAO TUBULOES A CEU ABERTO - (OBRAS CIVIS)</t>
  </si>
  <si>
    <t>ALARGAMENTO DE BASE PARA TUBULOES - (OBRAS CIVIS)</t>
  </si>
  <si>
    <t>PREPARO COM BETONEIRA E TRANSPORTE MANUAL  DE CONCRETO FCK-13,5  - (O.CIVIS)</t>
  </si>
  <si>
    <t>PREPARO COM BETONEIRA E TRANSPORTE MANUAL  DE CONCRETO FCK-15 - (O.C.)</t>
  </si>
  <si>
    <t>PREPARO COM BETONEIRA E TRANSPORTE MANUAL DE CONCRETO FCK-20  - (O.C.)</t>
  </si>
  <si>
    <t>PREPARO COM BETONEIRA E TRANSPORTE MANUAL DE CONCRETO FCK-18 - (O.C.)</t>
  </si>
  <si>
    <t>CONCRETO USINADO BOMBEAVEL FCK-15  - (O.C.)</t>
  </si>
  <si>
    <t>CONCRETO USINADO CONVENCIONAL FCK-15 COM TRANSPORTE MANUAL - (O.C.)</t>
  </si>
  <si>
    <t>PREPARO SEM BETONEIRA E TRANSPORTE MANUAL DE CONCRETO PARA LASTRO  - (O.C.)</t>
  </si>
  <si>
    <t>LANÇAMENTO/APLICAÇÃO/ADENSAMENTO DE CONCRETO EM FUNDAÇÃO- (O.C.)</t>
  </si>
  <si>
    <t>LASTRO DE BRITA (OBRAS CIVIS)</t>
  </si>
  <si>
    <t>PREPARO COM BETONEIRA E TRANSPORTE MANUAL DE CONCRETO FCK=7 MPA - (O.C.)</t>
  </si>
  <si>
    <t xml:space="preserve">PREPARO COM BETONEIRA E TRANSPORTE MANUAL DE CONCRETO FCK=30 MPA </t>
  </si>
  <si>
    <t>PREPARO COM BETONEIRA E TRANSPORTE MANUAL DE CONCRETO FCK=25 MPA</t>
  </si>
  <si>
    <t>CONCRETO USINADO CONVENCIONAL FCK=20  MPA COM TRANSPORTE MANUAL (O.C .)</t>
  </si>
  <si>
    <t>CONCRETO USINADO CONVENCIONAL FCK=25 MPA COM TRANSPORTE MANUAL (O.C.)</t>
  </si>
  <si>
    <t>CONCRETO USINADO CONVENCIONAL FCK=30 MPA COM TRANSPORTE MANUAL (O.C.)</t>
  </si>
  <si>
    <t>CONCRETO USINADO BOMBEÁVEL FCK=20 MPA (O.C.)</t>
  </si>
  <si>
    <t>CONCRETO USINADO BOMBEÁVEL FCK=25 MPA (O.C.)</t>
  </si>
  <si>
    <t>CONCRETO USINADO BOMBEÁVEL FCK=30 MPA (O.C.)</t>
  </si>
  <si>
    <t>TAXA DE BOMBEAMENTO CONCRETO MÍNIMO - 10 M3 (O.C.)</t>
  </si>
  <si>
    <t>LANÇAMENTO/APLICAÇÃO/ADENSAMENTO MANUAL DE CONCRETO - (O.C.)</t>
  </si>
  <si>
    <t>LANÇAMENTO/APLICAÇÃO/ADENSAMENTO DE CONCRETO USINADO BOMBEADO EM FUNDAÇÃO</t>
  </si>
  <si>
    <t>ACO CA-25 - 6,3 MM (1/4") - (OBRAS CIVIS)</t>
  </si>
  <si>
    <t xml:space="preserve">Kg    </t>
  </si>
  <si>
    <t>ACO CA-50A - 6,3 MM (1/4") - (OBRAS CIVIS)</t>
  </si>
  <si>
    <t>ACO CA 50-A - 8,0 MM (5/16") - (OBRAS CIVIS)</t>
  </si>
  <si>
    <t>ACO CA 50-A - 12,5 MM (1/2") - (OBRAS CIVIS)</t>
  </si>
  <si>
    <t>ACO CA - 50 - 16,0 MM (5/8") - (OBRAS CIVIS)</t>
  </si>
  <si>
    <t>ACO CA-50 A - 20,0 MM (3/4") - (OBRAS CIVIS)</t>
  </si>
  <si>
    <t>ACO CA 50-A - 25,0 MM (1") - (OBRAS CIVIS)</t>
  </si>
  <si>
    <t>ACO CA 60-B 4,2 MM - (OBRAS CIVIS)</t>
  </si>
  <si>
    <t>ESTRUTURA</t>
  </si>
  <si>
    <t>VERGA/CONTRAVERGA EM CONCRETO ARMADO FCK = 20 MPA</t>
  </si>
  <si>
    <t>EPS 20 MM PARA JUNTA DILATAÇÃO</t>
  </si>
  <si>
    <t>FORMA CHAPA COMPENSADA 6 MM U=3V ( PARA PLACAS/TAMPAS E DIVISÓRIAS PRÉ-MOLDADAS EM CONCRETO)</t>
  </si>
  <si>
    <t>FORMA DE TABUA CINTA BALDRAME U=8 VEZES</t>
  </si>
  <si>
    <t>FORMA DE TABUA CINTA/PILAR SOBRE/ENTRE ALVENARIA U=8 VEZES</t>
  </si>
  <si>
    <t>FORMA CURVA C/TABUA E CH.COMPENSADO U=2 V - (O.C.)</t>
  </si>
  <si>
    <t>FORMA-TABUA C/REAPROV. 2 VEZES - (OBRAS CIVIS)</t>
  </si>
  <si>
    <t>FORMA- CH.COMPENSADA 12 MM UTILIZAÇÃO 3 VEZES - (OBRAS CIVIS)</t>
  </si>
  <si>
    <t>FORMA - CH.COMPENSADA 17MM PLAST REAP 4 V.-(OBRAS CIVIS)</t>
  </si>
  <si>
    <t>FORMA - CH.COMPENSADA 17MM PLAST REAP 7 V. - (OBRAS CIVIS</t>
  </si>
  <si>
    <t>FORMA CH.COMPENSADA 12MM-VIGA/PILAR U=1V - (OBRAS CIVIS</t>
  </si>
  <si>
    <t>FORMA CH.COMPENSADA 12MM-VIGA/PILAR U=2V - (OBRAS CIVIS</t>
  </si>
  <si>
    <t>FORMA CH.COMPENSADA 12MM-VIGA/PILAR U=3V - (OBRAS CIVIS</t>
  </si>
  <si>
    <t>FORMA CH.COMPENSADA 12MM-VIGA/PILAR U=4V - (OBRAS CIVIS</t>
  </si>
  <si>
    <t>FORMA CH.COMPENSADA PLASTIF. 12MM-U=5V - (OBRAS CIVIS)</t>
  </si>
  <si>
    <t>FORMA CH.COMPENSADA PLASTIF.12MM-VIGA/PILAR U=3V-(O.C.)</t>
  </si>
  <si>
    <t>FORMA CH.COMPENSADA PLASTIF.12MM-VIGA/PILAR U=2V-(O.C.)</t>
  </si>
  <si>
    <t>FORMA CH.COMPENSADA PLASTIF.12 MM-VIGA/PILAR U=1V-(O.C)</t>
  </si>
  <si>
    <t>ACO CA 50-A - 20,0 MM (3/4") - (OBRAS CIVIS)</t>
  </si>
  <si>
    <t>ACO CA-60B - 4,2 MM - (OBRAS CIVIS)</t>
  </si>
  <si>
    <t>ACO CA-60 - 6,0 MM - (OBRAS CIVIS)</t>
  </si>
  <si>
    <t>LASTRO DE BRITA - (OBRAS CIVIS)</t>
  </si>
  <si>
    <t>PREPARO COM BETONEIRA E TRANSPORTE MANUAL DE CONCRETO FCK-13,5 - (O.C.)</t>
  </si>
  <si>
    <t>PREPARO COM BETONEIRA E TRANSPORTE MANUAL DE CONCRETO FCK-15 - (O.C.)</t>
  </si>
  <si>
    <t>PREPARO COM BETONEIRA E TRANSPORTE MANUAL DE CONCRETO FCK-20 - (O.C.)</t>
  </si>
  <si>
    <t>CONCRETO USINADO BOMBEÁVEL FCK-15 - (O.C.)</t>
  </si>
  <si>
    <t>CONCRETO USINADO CONVENCIONAL FCK-20 COM TRANSPORTE MANUAL- (O.C.)</t>
  </si>
  <si>
    <t>CONCRETO USINADO CONVENCIONAL  FCK-15  COM TRANSPORTE MANUAL - (O.C.)</t>
  </si>
  <si>
    <t xml:space="preserve">PREPARO COM BETONEIRA E TRANSPORTE MANUAL DE CONCRETO FCK=25 MPA </t>
  </si>
  <si>
    <t>CONCRETO USINADO CONVENCIONAL FCK=25 MPA COM TRANSPORTE MANUAL - (O.C.)</t>
  </si>
  <si>
    <t>CONCRETO USINADO CONVENCIONAL FCK=30 MPA COM TRANSPORTE MANUAL - (O.C.)</t>
  </si>
  <si>
    <t>LANÇAMENTO/APLICAÇÃO/ADENSAMENTO DE CONCRETO USINADO BOMBEADO EM ESTRUTURA - (O.C.)</t>
  </si>
  <si>
    <t>LANÇAMENTO/APLICAÇÃO/ADENSAMENTO MANUAL DE CONCRETO - (OBRAS CIVIS)</t>
  </si>
  <si>
    <t>LANÇAMENTO/APLICAÇÃO/ADENSAMENTO DE CONCRETO EM ESTRUTURA - (O.C.)</t>
  </si>
  <si>
    <t>TAXA DE BOMBEAMENTO CONCRETO-MÍNIMO  10 M3 - (O.C.)</t>
  </si>
  <si>
    <t>FORRO EM LAJE PRE-MOLDADA INC.CAPEAMENTO/FERR.DISTRIB./ESCORAMENTO E FORMA/DESFORMA</t>
  </si>
  <si>
    <t>PISO EM LAJE PRÉ-MOLDADA INC. CAPEAMENTO/FERR.DISTRIB./ESCORAMENTO E FORMA/DESFORMA</t>
  </si>
  <si>
    <t>ESCORAMENTO, MONTAGEM E DESFORMA DA LAJE "TRELIÇADA" - U=1 VEZ</t>
  </si>
  <si>
    <t>ESCORAMENTO, MONTAGEM E DESFORMA DA LAJE "TRELIÇADA" - U=2 VEZES</t>
  </si>
  <si>
    <t>ESCORAMENTO, MONTAGEM E DESFORMA DA LAJE "TRELIÇADA" - U=3 VEZES</t>
  </si>
  <si>
    <t>MURO ARRIMO PADRÃO AGETOP EM CANALETA SEM REVESTIMENTO-(COM ALTURA ATÉ 2,50M)-INCLUSO FUNDAÇÃO</t>
  </si>
  <si>
    <t>RECUPERAÇÃO E TRATAMENTO EM ESTRUTURAS DE CONCRETO:</t>
  </si>
  <si>
    <t xml:space="preserve">S/U   </t>
  </si>
  <si>
    <t>DEFINIÇÃO E DEMARCAÇÃO DA ÁREA DE REPARO DE ESTRUTURAS UTILIZANDO DISCO DE CORTE</t>
  </si>
  <si>
    <t>PREPARAÇÃO DO SUBSTRATO PARA REPARO EM ESTRUTURA DE CONCRETO POR APICOAMENTO MANUAL DA SUPERFÍCIE</t>
  </si>
  <si>
    <t>ESCARIFICAÇÃO MANUAL, CORTE DE CONCRETO ATÉ 3CM DE PROFUNDIDADE</t>
  </si>
  <si>
    <t>LIMPEZA DE ARMADURA OU CHAPA METÁLICA COM FURADEIRA E BROCA</t>
  </si>
  <si>
    <t>ESCOVAMENTO MANUAL DE ARMADURA OU CHAPA METÁLICA</t>
  </si>
  <si>
    <t>ESCOVAMENTO MANUAL DE SUBSTRATO</t>
  </si>
  <si>
    <t>LIMPEZA DO SUBSTRATO COM APLICAÇÃO DE JATO DE ÁGUA FRIA</t>
  </si>
  <si>
    <t>PROTEÇÃO DE ARMADURA CONTRA CORROSÃO A BASE DE ZINCO - 2 DEMÃOS</t>
  </si>
  <si>
    <t>PINTURA A BASE DE SILANO SILOXANO PARA PROTEÇÃO DE SUPERFÍCIES INTERNAS/EXTERNAS DE ESTRUTURA DE CONCRETO - 2 DEMÃOS</t>
  </si>
  <si>
    <t>REPARO PROFUNDO EM ESTRUTURA COM ARGAMASSA SECA TIPO "DRY PACK" ISENTA DE RETRAÇÃO - ESPESSURA DE 3 A 10CM E FCK &gt; 25 MPA</t>
  </si>
  <si>
    <t>CURA QUÍMICA PARA SUBSTRATO CIMENTÍCIO</t>
  </si>
  <si>
    <t>APLICAÇÃO, COM POSTERIOR REMOÇÃO COM JATO DE ÁGUA, DE ÁCIDO MURIÁTICO (1:20) E APLICAÇÃO, COM POSTERIOR REMOÇÃO COM JATO DE ÁGUA, DE AMÔNIA (1:14)</t>
  </si>
  <si>
    <t>TRATAMENTO DE CONCRETO APARENTE 2 DEMÃOS (COM PINTURA DE CIMENTO CP32/CIMENTO BRANCO/POLÍMEROS ACRÍLICOS/ÁGUA - TRAÇO: 1 POLÍM.:6,6667 CP32: 3,3333 CIBRANCO - EM VOLUME) - INCLUSA A LAVAGEM COM JATO D'ÁGUA</t>
  </si>
  <si>
    <t>INST. ELET./TELEFONICA/CABEAMENTO ESTRUTURADO</t>
  </si>
  <si>
    <t>CAIXA DE PASSAGEM 40X40 SEM FUNDO COM TAMPA CONCRETO</t>
  </si>
  <si>
    <t>ALCA PREFORMADA DE DISTRIBUICAO</t>
  </si>
  <si>
    <t xml:space="preserve">ANEL GUIA No. 2 </t>
  </si>
  <si>
    <t>ARAME DE AÇO GALVANIZADO No. 12 BWG</t>
  </si>
  <si>
    <t>ARAND.A PROVA DE TEMPO C/GRADE MET.SUP.90 GR&lt;100W</t>
  </si>
  <si>
    <t>ARANDELA USO INTERNO 100 W</t>
  </si>
  <si>
    <t>ARANDELA DE USO INTERNO 60 W</t>
  </si>
  <si>
    <t>ARANDELA USO EXTERNO 100 W 45º</t>
  </si>
  <si>
    <t>ARANDELA DE EMBUTIR USO EXTERNO/INTERNO (ATE 100 W)</t>
  </si>
  <si>
    <t>ARAME GALVANIZADO 12 BWG</t>
  </si>
  <si>
    <t>ARMACAO SECUNDARIA LEVE 1 ELEMENTO</t>
  </si>
  <si>
    <t>ARMACAO SECUNDARIA LEVE 2 ELEMENTOS</t>
  </si>
  <si>
    <t>ARMACAO SECUNDARIA LEVE 3 ELEMENTOS</t>
  </si>
  <si>
    <t>ARMACAO SECUNDARIA LEVE 4 ELEMENTOS</t>
  </si>
  <si>
    <t>ARMACAO SECUNDARIA PESADA 1 ELEMENTO</t>
  </si>
  <si>
    <t>ARMACAO SECUNDARIA PESADA 2 ELEMENTOS</t>
  </si>
  <si>
    <t>ARMACAO SECUNDARIA PESADA 3 ELEMENTOS</t>
  </si>
  <si>
    <t>ARMACAO SECUNDARIA PESADA 4 ELEMENTOS</t>
  </si>
  <si>
    <t>ARRUELA QUAD.ACO GALVANIZADO 3X38X38MM FURO 18MM</t>
  </si>
  <si>
    <t>ARRUELA LISA D=1/4"</t>
  </si>
  <si>
    <t>ARRUELA LISA D=5/16"</t>
  </si>
  <si>
    <t>BARRA DE COBRE 1" X 1/8" (0,8052 KG/M)</t>
  </si>
  <si>
    <t>BARRA DE COBRE 1.1/2" X 1/8" (1,0483 KG/M)</t>
  </si>
  <si>
    <t>BARRA DE COBRE 1.1/2" X 3/16" (1,5648 KG/M)</t>
  </si>
  <si>
    <t>BARRA DE COBRE 1.1/4" X 1/8" (0,8690 KG/M)</t>
  </si>
  <si>
    <t>BARRA DE COBRE 1.1/4" X 3/16" (1,3040 KG/M)</t>
  </si>
  <si>
    <t>BARRA DE COBRE 1/2" X 3/16" (0,5216 KG/M)</t>
  </si>
  <si>
    <t>BARRA DE COBRE 2" X 1/8" (1,3905 KG/M)</t>
  </si>
  <si>
    <t>BARRA DE COBRE 2" X 3/16"  (2,0865 KG/M)</t>
  </si>
  <si>
    <t>BARRA DE COBRE 3/4" X 3/16" (0,7823 KG/M)</t>
  </si>
  <si>
    <t>BARRA DE COBRE 3/4"X1/8" (0,5214 KG/M)</t>
  </si>
  <si>
    <t>BARRA DE COBRE  2" X 1/4" ( 2,870 KG/M)</t>
  </si>
  <si>
    <t>BASE P/GLOBO OU DROPS (1 LAMPADA) BOCA 10" CMCLS</t>
  </si>
  <si>
    <t>BASE DE FERRO FUNDIDO P/MASTRO 1.1/2"</t>
  </si>
  <si>
    <t>BLOCO BER-10 (BLOCO DE ENGATE RAPIDO)</t>
  </si>
  <si>
    <t>BLOCO TELEFONICO BLI-10 C/CANALETA</t>
  </si>
  <si>
    <t>BORNE TERMINAL SAK 2,5 MM2</t>
  </si>
  <si>
    <t>BORNE TERMINAL SAK 4 MM2</t>
  </si>
  <si>
    <t>BORNE TERMINAL SAK 6 MM2</t>
  </si>
  <si>
    <t>BORNE TERMINAL SAK 10 MM2</t>
  </si>
  <si>
    <t>BORNE TERMINAL SAK 16 MM2</t>
  </si>
  <si>
    <t>BORNE TERMINAL SAK 25 MM2</t>
  </si>
  <si>
    <t>BORNE TERMINAL SAK 35 MM2</t>
  </si>
  <si>
    <t>BORNE TERMINAL SAK 50 MM2</t>
  </si>
  <si>
    <t>BORNE TERMINAL SAK 70 MM2</t>
  </si>
  <si>
    <t>BORNE TERMINAL SAK 95 MM2</t>
  </si>
  <si>
    <t>BORNE TERMINAL SAK 120 MM2</t>
  </si>
  <si>
    <t>BORNE TERMINAL SAK 150 MM2</t>
  </si>
  <si>
    <t>BOTOEIRA "LIGA-DESLIGA" DE EMBUTIR</t>
  </si>
  <si>
    <t>BOTOEIRA "LIGA-DESLIGA" P/INST.EM PORTA  DE QUADRO</t>
  </si>
  <si>
    <t>BOX CURVO DIAMETRO 1/2"</t>
  </si>
  <si>
    <t>BOX CURVO DIAMETRO 3/4"</t>
  </si>
  <si>
    <t>BOX CURVO DIAMETRO 1"</t>
  </si>
  <si>
    <t>BOX RETO DIAMETRO 1/2"</t>
  </si>
  <si>
    <t>BOX RETO DIAMETRO 3/4"</t>
  </si>
  <si>
    <t>BOX RETO DIAMETRO 1"</t>
  </si>
  <si>
    <t>BRACADEIRA METALICA TIPO "C" DIAM.1/2"</t>
  </si>
  <si>
    <t>BRACADEIRA METALICA TIPO "C" DIAM. 3/4"</t>
  </si>
  <si>
    <t>BRACADEIRA METALICA TIPO "C" DIAM. 1"</t>
  </si>
  <si>
    <t>BRACADEIRA METALICA TIPO "C" DIAM. 1.1/4"</t>
  </si>
  <si>
    <t>BRACADEIRA METALICA TIPO "C" DIAM. 1.1/2"</t>
  </si>
  <si>
    <t>BRACADEIRA METALICA TIPO "C" DIAM. 2"</t>
  </si>
  <si>
    <t>BRACADEIRA METALICA TIPO "C" DIAM. 2.1/2"</t>
  </si>
  <si>
    <t>BRACADEIRA METALICA TIPO "C" DIAM. 3"</t>
  </si>
  <si>
    <t>BRACADEIRA METALICA TIPO "C" DIAM. 4"</t>
  </si>
  <si>
    <t>BRACADEIRA METALICA TIPO "D" DIAM. 1/2"</t>
  </si>
  <si>
    <t>BRACADEIRA METALICA TIPO "D" DIAM. 3/4"</t>
  </si>
  <si>
    <t>BRACADEIRA METALICA TIPO "D" DIAM. 1"</t>
  </si>
  <si>
    <t>BRACADEIRA METALICA TIPO "D" DIAM. 1.1/4"</t>
  </si>
  <si>
    <t>BRACADEIRA METALICA TIPO "D" DIAM. 1.1/2"</t>
  </si>
  <si>
    <t>BRACADEIRA METALICA TIPO "D" DIAM. 2"</t>
  </si>
  <si>
    <t>BRACADEIRA METALICA TIPO "D" DIAM. 2.1/2"</t>
  </si>
  <si>
    <t>BRACADEIRA METALICA TIPO "D" DIAM. 3"</t>
  </si>
  <si>
    <t>BRACADEIRA METALICA TIPO "D" DIAM. 4"</t>
  </si>
  <si>
    <t>BRAÇADEIRA PARA 3 ESTAIS 1.1/2"</t>
  </si>
  <si>
    <t>BRAÇADEIRA METÁLICA CIRCULAR 2" C/CHUMBADOR</t>
  </si>
  <si>
    <t>BRACO CURVO GALVANIZADO P/LUMINARIA AO TEMPO (2" E 3 METROS)</t>
  </si>
  <si>
    <t>BRACO RETO GALVANIZADO P/LUMINARIA AO TEMPO (3/4" E 1 METRO)</t>
  </si>
  <si>
    <t>BRAÇO C AÇO GALVANIZADO , CONFORME NTD-17</t>
  </si>
  <si>
    <t>BUCHA DE NYLON S-5</t>
  </si>
  <si>
    <t>BUCHA DE NYLON S-6</t>
  </si>
  <si>
    <t>BUCHA DE NYLON S-8</t>
  </si>
  <si>
    <t>BUCHA DE NYLON S-10</t>
  </si>
  <si>
    <t>BUCHA DE NYLON S-12</t>
  </si>
  <si>
    <t>BUCHA E ARRUELA METALICA DIAM. 1/2"</t>
  </si>
  <si>
    <t xml:space="preserve">PR    </t>
  </si>
  <si>
    <t>BUCHA E ARRUELA METALICA DIAM. 3/4"</t>
  </si>
  <si>
    <t>BUCHA E ARRUELA METALICA DIAM. 1"</t>
  </si>
  <si>
    <t>BUCHA E ARRUELA METALICA DIAM. 1.1/4"</t>
  </si>
  <si>
    <t>BUCHA E ARRUELA METALICA DIAM. 1.1/2"</t>
  </si>
  <si>
    <t>BUCHA E ARRUELA METALICA DIAM. 2"</t>
  </si>
  <si>
    <t>BUCHA E ARRUELA METALICA DIAM. 2.1/2"</t>
  </si>
  <si>
    <t>BUCHA E ARRUELA METALICA DIAM. 3"</t>
  </si>
  <si>
    <t>BUCHA E ARRUELA METALICA DIAM. 4"</t>
  </si>
  <si>
    <t>BUCHA P/TIJOLO FURADO S-6</t>
  </si>
  <si>
    <t>BUCHA P/TIJOLO FURADO S-8</t>
  </si>
  <si>
    <t>BUCHA P/TIJOLO FURADO S-10</t>
  </si>
  <si>
    <t>CABECOTE DE LIGA DE ALUMINIO DIAM. 3/4"</t>
  </si>
  <si>
    <t>CABECOTE DE LIGA DE ALUMINIO DIAM. 1"</t>
  </si>
  <si>
    <t>CABECOTE DE LIGA DE ALUMINIO DIAM. 1.1/4"</t>
  </si>
  <si>
    <t>CABECOTE DE LIGA DE ALUMINIO DIAM. 1.1/2"</t>
  </si>
  <si>
    <t>CABECOTE DE LIGA DE ALUMINIO DIAM. 2"</t>
  </si>
  <si>
    <t>CABECOTE DE LIGA DE ALUMINIO DIAM. 2.1/2"</t>
  </si>
  <si>
    <t>CABECOTE DE LIGA DE ALUMINIO DIAM. 3"</t>
  </si>
  <si>
    <t>CABECOTE DE LIGA DE ALUMINIO DIAM. 4"</t>
  </si>
  <si>
    <t>CABO EPR/XLPE (90°C) 1KV - 10MM2</t>
  </si>
  <si>
    <t>CABO EPR/XLPE (90°C) 1 KV - 16 MM2</t>
  </si>
  <si>
    <t>CABO EPR/XLPE (90°C) 1 KV - 25 MM2</t>
  </si>
  <si>
    <t>CABO EPR/XLPE (90°C) 1 KV - 35 MM2</t>
  </si>
  <si>
    <t>CABO EPR/XLPE (90°C) 1 KV - 50 MM2</t>
  </si>
  <si>
    <t>CABO EPR/XLPE (90°C) 1 KV - 70 MM2</t>
  </si>
  <si>
    <t>CABO EPR/XLPE (90°C) 1 KV - 95 MM2</t>
  </si>
  <si>
    <t>CABO EPR/XLPE (90ºC) 1 KV - 120 MM2</t>
  </si>
  <si>
    <t>CABO EPR/XLPE (90°C) 1 KV - 150 MM2</t>
  </si>
  <si>
    <t>CABO EPR/XLPE (90°C) 1 KV - 185 MM2</t>
  </si>
  <si>
    <t>CABO DE COBRE XLPE (90°C) 15 KV - 50 MM2</t>
  </si>
  <si>
    <t>CABO DE AÇO ALMA DE FIBRA 1/4"</t>
  </si>
  <si>
    <t>CABO DE ALUMÍNIO 2 CA</t>
  </si>
  <si>
    <t>CABO AGRUPADO PVC (70ºC) 1KV 4 X 2,5 MM2</t>
  </si>
  <si>
    <t>CABO AGRUPADO PVC (70ºC) 1KV 4 X 4 MM2</t>
  </si>
  <si>
    <t>CABO AGRUPADO PVC (70ºC) 1KV 4 X 6 MM2</t>
  </si>
  <si>
    <t>CABO AGRUPADO PVC (70ºC) 1KV 4 X 10 MM2</t>
  </si>
  <si>
    <t>CABO AGRUPADO PVC (70ºC) 1KV 4 X 16 MM2</t>
  </si>
  <si>
    <t>CABO AGRUPADO PVC (70ºC) 1KV 4 X 25 MM2</t>
  </si>
  <si>
    <t>CABO DE COBRE NU No. 10 MM2 (11,11M /KG)</t>
  </si>
  <si>
    <t>CABO DE COBRE NU No. 16 MM2 (6,94 M/KG)</t>
  </si>
  <si>
    <t>CABO DE COBRE NU No. 25 MM2 (4,73 M /KG)</t>
  </si>
  <si>
    <t>CABO DE COBRE NÚ No. 35 MM2</t>
  </si>
  <si>
    <t>CABO DE COBRE NÚ No. 50 MM2</t>
  </si>
  <si>
    <t>CABO DE COBRE NÚ No. 70 MM2</t>
  </si>
  <si>
    <t>CABO DE COBRE NÚ No. 95 MM2</t>
  </si>
  <si>
    <t>CABO FLEXIVEL PARALELO 2 X 2,5 MM2</t>
  </si>
  <si>
    <t>CABO FLEXIVEL PARALELO 2X1 MM2</t>
  </si>
  <si>
    <t>CABO ISOLADO PP 3 X 4,0 MM2</t>
  </si>
  <si>
    <t>CABO ISOLADO PP 3 X 2,5 MM2</t>
  </si>
  <si>
    <t>CABO ISOLADO PVC 750 V. No. 10 MM2</t>
  </si>
  <si>
    <t>CABO ISOLADO PVC 750 V, No. 16 MM2</t>
  </si>
  <si>
    <t>CABO ISOLADO PVC 750 V, No. 25 MM2</t>
  </si>
  <si>
    <t>CABO ISOLADO PVC 750 V, No. 35 MM2</t>
  </si>
  <si>
    <t>CABO ISOLADO PVC 750 V, No. 50 MM2</t>
  </si>
  <si>
    <t>CABO ISOLADO PVC 750 V, No. 70 MM2</t>
  </si>
  <si>
    <t>CABO ISOLADO PVC 750 V, No. 95 MM2</t>
  </si>
  <si>
    <t>CABO ISOLADO PVC 750 V, No. 120 MM2</t>
  </si>
  <si>
    <t>CABO ISOLADO PVC 750 V, No. 150 MM2</t>
  </si>
  <si>
    <t>CABO PVC (70ºC) 1 KV No 1,5 MM2</t>
  </si>
  <si>
    <t>CABO PVC (70ºC) 1 KV No. 2,5 MM2</t>
  </si>
  <si>
    <t>CABO PVC (70ºC) 1 KV No. 4 MM2</t>
  </si>
  <si>
    <t>CABO PVC (70ºC) 1 KV No. 6 MM2</t>
  </si>
  <si>
    <t>CABO PVC (70ºC) 1 KV No. 10 MM2</t>
  </si>
  <si>
    <t>CABO PVC (70ºC) 1 KV No. 16 MM2</t>
  </si>
  <si>
    <t>CABO PVC (70ºC) 1 KV No. 25 MM2</t>
  </si>
  <si>
    <t>CABO PVC (70ºC) 1 KV No. 35 MM2</t>
  </si>
  <si>
    <t>CABO PVC (70ºC) 1 KV No. 50 MM2</t>
  </si>
  <si>
    <t>CABO PVC (70ºC) 1 KV No. 70 MM2</t>
  </si>
  <si>
    <t>CABO PVC (70ºC) 1 KV No. 95 MM2</t>
  </si>
  <si>
    <t>CABO PVC (70ºC) 1 KV No. 120 MM2</t>
  </si>
  <si>
    <t>CABO PVC (70ºC) 1 KV No. 150 MM2</t>
  </si>
  <si>
    <t>CABO PVC (70ºC) , 1 KV, No. 185 MM2</t>
  </si>
  <si>
    <t>CABO PVC (70ºC) 1 KV No. 300 MM2</t>
  </si>
  <si>
    <t>CABO TELEFONICO CCI-50 1 PAR</t>
  </si>
  <si>
    <t>CABO TELEFONICO CCI-50 2 PARES</t>
  </si>
  <si>
    <t>CABO TELEFONICO CCI-50 3 PARES</t>
  </si>
  <si>
    <t>CABO TELEFONICO CCE-50 2 PARES</t>
  </si>
  <si>
    <t>CABO TELEFONICO CCE-50 3 PARES</t>
  </si>
  <si>
    <t>CABO TELEFONICO CI-50,10 PARES (USO INTERNO)</t>
  </si>
  <si>
    <t>CABO TELEFONICO CI-50,20 PARES (USO INTERNO)</t>
  </si>
  <si>
    <t>CABO TELEFONICO CI-50,30 PARES (USO INTERNO)</t>
  </si>
  <si>
    <t>CABO TELEFONICO CI-50,50 PARES (USO INTERNO)</t>
  </si>
  <si>
    <t>CABO TELEFON. CTP-APL-50 DE 10 PARES (USO EXTERNO)</t>
  </si>
  <si>
    <t>CABO TELEFON. CTP-APL-50 DE 20 PARES (USO EXTERNO)</t>
  </si>
  <si>
    <t>CABO TELEFON. CTP-APL-50 DE 30 PARES (USO EXTERNO)</t>
  </si>
  <si>
    <t>CABO UTP-4P, CAT. 6 , 24 AWG</t>
  </si>
  <si>
    <t>CAIXA "ARSTOP" C/1 TOMADA HEXAGONAL 2P+T E 1 DISJ.MONOP.20A</t>
  </si>
  <si>
    <t>CAIXA 75X75X31 MM LINHA X OU EQUIVALENTE</t>
  </si>
  <si>
    <t>CAIXA DE PASSAGEM - ESCAVAÇÃO MANUAL COM APILOAMENTO PARA O FUNDO</t>
  </si>
  <si>
    <t xml:space="preserve">CAIXA DE PASSAGEM - TAMPA EM CONCRETO E=5 CM </t>
  </si>
  <si>
    <t>CAIXA DE PASSAGEM -  ALVENARIA DE 1/2 VEZ COM REVESTIMENTO INTERNO EM ARGAMASSA</t>
  </si>
  <si>
    <t>CAIXA DE PASSAGEM - ALVENARIA DE 1 VEZ COM REVESTIMENTO INTERNO EM ARGAMASSA</t>
  </si>
  <si>
    <t>CAIXA DE PASSAGEM - LASTRO DE BRITA PARA O FUNDO</t>
  </si>
  <si>
    <t>CAIXA DE PASSAGEM METALICA 15X15X12 CM</t>
  </si>
  <si>
    <t>CAIXA DE PASSAGEM METALICA 20X20X12 CM</t>
  </si>
  <si>
    <t>CAIXA DE PASSAGEM METALICA 30X30X12 CM</t>
  </si>
  <si>
    <t>CAIXA DE PASSAGEM METALICA 40X40X15 CM</t>
  </si>
  <si>
    <t>CAIXA DE PASSAGEM METALICA 50X50X15 CM</t>
  </si>
  <si>
    <t>CAIXA DE PASSAGEM METALICA 60X60X12 CM</t>
  </si>
  <si>
    <t>CAIXA DISTRIBUICAO TELEFONICA 40X40X12 CM</t>
  </si>
  <si>
    <t>CAIXA DISTRIBUICAO TELEFONICA 60X60X12 CM</t>
  </si>
  <si>
    <t>CAIXA DISTRIBUICAO TELEFONICA 80X80X12 CM</t>
  </si>
  <si>
    <t>CAIXA DISTRIBUICAO TELEFONICA 120X120X12 CM</t>
  </si>
  <si>
    <t>CAIXA DISTRIBUICAO TELEFONICA 150X150X15 CM</t>
  </si>
  <si>
    <t>CAIXA MET.HEXAGONAL P/ARANDELA (SEXTAVADA 3"X3")</t>
  </si>
  <si>
    <t>CAIXA METALICA OCTOGONAL FUNDO MOVEL, SIMPLES 2"</t>
  </si>
  <si>
    <t>CAIXA METALICA OCTOGONAL FUNDO MOVEL,DUPLA 4"</t>
  </si>
  <si>
    <t>CAIXA METALICA QUADRADA 4"X4"X2"</t>
  </si>
  <si>
    <t>CX.METALICA P/PROTEÇÃO GERAL 500X580X220MM DE 100A ATÉ 500A</t>
  </si>
  <si>
    <t>CX.METALICA P/PROTEÇÃO GERAL 750X820X220MM DE 500A ATÉ 1000A</t>
  </si>
  <si>
    <t>CX.METALICA P/T.C. 750X820X266MM C/LACRE</t>
  </si>
  <si>
    <t>CX.METALICA P/PROTEÇÃO GERAL 1000X1200X310MM DE 500A ATÉ 1000A</t>
  </si>
  <si>
    <t>CX.METALICA P/T.C. 1000X1200X310MM C/LACRE</t>
  </si>
  <si>
    <t>CAIXA P/QUADRO DISTRIB.30X40X20 CM</t>
  </si>
  <si>
    <t>CAIXA P/QUADRO DISTRIB.30X40X15 CM</t>
  </si>
  <si>
    <t xml:space="preserve">CAIXA P/QUADRO DISTRIB.40X40X15 CM </t>
  </si>
  <si>
    <t>CAIXA P/QUADRO DISTRIB.40X40X20 CM</t>
  </si>
  <si>
    <t xml:space="preserve">CAIXA P/QUADRO DISTRIB.45X75X20 CM </t>
  </si>
  <si>
    <t xml:space="preserve">CAIXA P/QUADRO DISTRIB.60X60X20 CM </t>
  </si>
  <si>
    <t>CX.METALICA P/PROTEÇÃO GERAL 220X280X130MM ATÉ 100A</t>
  </si>
  <si>
    <t>CX.METALICA P/MEDIDOR MONOFASICO PD. CELG 220X280X130MM</t>
  </si>
  <si>
    <t>CAIXA PASSAGEM 20X20X25 FUNDO BRITA S/TAMPA</t>
  </si>
  <si>
    <t>CAIXA PASSAGEM 30X30X40 C/TAMPA E DRENO BRITA</t>
  </si>
  <si>
    <t>CAIXA PASSAGEM 107 X 52 X 50 FUNDO DE CONC.(P/TAMPA R2)</t>
  </si>
  <si>
    <t>CAIXA PASSAGEM 40X40X50 FUNDO DE BRITA S/TAMPA</t>
  </si>
  <si>
    <t>CAIXA PASSAGEM 50X50X60 FUNDO DE BRITA S/TAMPA</t>
  </si>
  <si>
    <t>CAIXA PASSAGEM 60X60X70 FUNDO DE BRITA S/TAMPA</t>
  </si>
  <si>
    <t>CAIXA PASSAGEM 80X80X62,FUNDO DE BRITA S/TAMPA</t>
  </si>
  <si>
    <t>CX.METALICA P/MEDIDOR POLIFASICO PD. CELG 420X580X220MM</t>
  </si>
  <si>
    <t>CX.METALICA P/T.C. 500X580X220MM C/LACRE</t>
  </si>
  <si>
    <t>CALHA FLUORESCENTE  DE SOBREPOR 1 X 20 W</t>
  </si>
  <si>
    <t>CALHA FLUORESCENTE  DE SOBREPOR 1 X 40 W</t>
  </si>
  <si>
    <t>CALHA FLUORESCENTE DE SOBREPOR 2 X 16  OU 2 X 20 W</t>
  </si>
  <si>
    <t>CALHA FLUORESCENTE DE SOBREPOR 2  X 32 OU 2 X 40 W</t>
  </si>
  <si>
    <t>CALHA FLUORESCENTE DE SOBREPOR 4 X 32 OU 4 X 40 W</t>
  </si>
  <si>
    <t>CALHA FLUORESCENTE DE EMBUTIR 1 X 20 W</t>
  </si>
  <si>
    <t>CALHA FLUORESCENTE DE EMBUTIR 1 X 40 W</t>
  </si>
  <si>
    <t>CALHA FLUORESCENTE DE EMBUTIR 2 X 16  OU 2 X 20 W</t>
  </si>
  <si>
    <t>CALHA FLUORESCENTE DE EMBUTIR 2 X 32 OU 2 X 40 W</t>
  </si>
  <si>
    <t>CALHA FLUORESCENTE DE EMBUTIR 4X32 OU  4 X 40 W</t>
  </si>
  <si>
    <t>CANALETA PLASTICA (LINHA X OU EQUIVALENTE) 20X10X2100 MM</t>
  </si>
  <si>
    <t>CANALETA PLASTICA C/TAMPA (HELLERMAN OU EQUIVALENTE) 1/2"X3/4"</t>
  </si>
  <si>
    <t>CANALETA PLASTICA C/TAMPA (HELLERMAN OU EQUIVALENTE) 3/4"X3/4"</t>
  </si>
  <si>
    <t>CANALETA PLASTICA C/TAMPA (HELLERMAN OU EQUIVALENTE) 1"X1"</t>
  </si>
  <si>
    <t>CANALETA PLASTICA C/TAMPA (HELLERMAN OU EQUIVALENTE) 1"X2"</t>
  </si>
  <si>
    <t>CANALETA PLASTICA C/TAMPA (HELLERMAN OU EQUIVALENTE) 2"X2"</t>
  </si>
  <si>
    <t>CANTONEIRA METALICA 38 X 38 MM ( ZZ ALTA)</t>
  </si>
  <si>
    <t>CANTONEIRA AUXILIAR PARA BRAÇO TIPO C</t>
  </si>
  <si>
    <t>CERTIFICADO DIGITAL</t>
  </si>
  <si>
    <t>CH.PARTIDA DE MOTOR TRIF.C/RELE FALTA DE FASE 5CV</t>
  </si>
  <si>
    <t>CH.PARTIDA MOTOR TRIF.C/RELE DE FALTA DE FASE 10CV</t>
  </si>
  <si>
    <t>CH.PARTIDA MOTOR TRIF.C/RELE DE FALTA DE FASE 2CV</t>
  </si>
  <si>
    <t>CH.PARTIDA MOTOR TRIF.C/RELE FALTA DE FASE 7 1/2CV</t>
  </si>
  <si>
    <t>CHAVE FUSIVEL 15 KV, 50A (CHAVE MATHEUS)</t>
  </si>
  <si>
    <t>CHAVE FUSIVEL,15 KV,100A, (CHAVE MATHEUS)</t>
  </si>
  <si>
    <t>CHAVE MAGNETICA C/RELE REGULAGEM 5-10A</t>
  </si>
  <si>
    <t>CHAVE MAGNETICA C/RELE REGULAGEM 7-11A</t>
  </si>
  <si>
    <t>CHAVE MAGNETICA C/RELE REGULAGEM 10,5-16,5A</t>
  </si>
  <si>
    <t>CHAVE MAGNETICA C/RELE REGULAGEM 25 - 45A</t>
  </si>
  <si>
    <t>CH.PARTIDA DE MOTOR TRIF.C/RELE FALTA DE FASE 1/2CV</t>
  </si>
  <si>
    <t>CH.PARTIDA DE MOTOR TRIF.C/RELE FALTA DE FASE 3/4CV</t>
  </si>
  <si>
    <t>CH.PARTIDA DE MOTOR TRIF.C/RELE FALTA DE FASE 1 CV</t>
  </si>
  <si>
    <t>CH.PARTIDA DE MOTOR TRIF.C/RELE FALTA DE FASE 1 1/2CV</t>
  </si>
  <si>
    <t>CHAVE PARTIDA MOTOR TRIF.C/RELE FALTA DE FASE 3 CV</t>
  </si>
  <si>
    <t>CHAVE PARTIDA MOTOR TRIF.C/RELE FALTA DE FASE 15 CV</t>
  </si>
  <si>
    <t>CHAVE PARTIDA MOTOR TRIF.C/RELE FALTA DE FASE 20CV</t>
  </si>
  <si>
    <t>CHAVE REVERSORA ROTATIVA (COMUTAD.) TRIPOLAR 10A</t>
  </si>
  <si>
    <t>CHAVE REVERSORA ROTATIVA (COMUTAD.) TRIPOLAR 16A</t>
  </si>
  <si>
    <t>CHAVE REVERSORA ROTATIVA (COMUTAD.) TRIPOLAR 20A</t>
  </si>
  <si>
    <t>CHAVE REVERSORA ROTATIVA (COMUTAD.) TRIPOLAR 32A</t>
  </si>
  <si>
    <t>CHAVE REVERSORA ROTATIVA (COMUTAD.) TRIPOLAR 40A</t>
  </si>
  <si>
    <t>CHAVE REVERSORA ROTATIVA (COMUTAD.) TRIPOLAR 63A</t>
  </si>
  <si>
    <t>CHAVE REVERSORA ROTATIVA (COMUTAD.) TRIPOLAR 100</t>
  </si>
  <si>
    <t>CHAVE TRIPOLAR PACCO 100-A</t>
  </si>
  <si>
    <t>CHAVE TRIPOLAR TIPO PACCO 16-A</t>
  </si>
  <si>
    <t>CHAVE TRIPOLAR TIPO PACCO 20-A</t>
  </si>
  <si>
    <t>CHAVE TRIPOLAR TIPO PACCO 32A</t>
  </si>
  <si>
    <t>CHAVE TRIPOLAR TIPO PACCO 40A</t>
  </si>
  <si>
    <t>CHAVE TRIPOLAR TIPO PACCO 63-A</t>
  </si>
  <si>
    <t>CHUMBADOR P/CANTONEIRA D = 1/4"</t>
  </si>
  <si>
    <t>CHUMBADOR P/CANTONEIRA D = 3/8"</t>
  </si>
  <si>
    <t>CINTA DE ACO GALVANIZADO DIAM.190 MM</t>
  </si>
  <si>
    <t>CINTA DE ACO GALVANIZADO DIAM.220 MM</t>
  </si>
  <si>
    <t>CINTA DE ACO GALVANIZADO DIAM.230MM</t>
  </si>
  <si>
    <t>CONDULETE PVC B 1/2"  S/TAMPA</t>
  </si>
  <si>
    <t>CONDULETE PVC B 3/4" S/TAMPA</t>
  </si>
  <si>
    <t>CONDULETE PVC C 1/2" S/TAMPA</t>
  </si>
  <si>
    <t>CONDULETE PVC C 3/4" S/TAMPA</t>
  </si>
  <si>
    <t>CONDULETE PVC E 1/2" S/TAMPA</t>
  </si>
  <si>
    <t>CONDULETE PVC E 3/4"  S/TAMPA</t>
  </si>
  <si>
    <t>CONDULETE PVC LB 1/2" S/TAMPA</t>
  </si>
  <si>
    <t>CONDULETE PVC LB 3/4" S/TAMPA</t>
  </si>
  <si>
    <t>CONDULETE PVC LL 1/2"  S/TAMPA</t>
  </si>
  <si>
    <t>CONDULETE PVC LL 3/4" S/TAMPA</t>
  </si>
  <si>
    <t>CONDULETE PVC LR 1/2" S/TAMPA</t>
  </si>
  <si>
    <t>CONDULETE PVC LR 3/4"  S/TAMPA</t>
  </si>
  <si>
    <t>CONDULETE PVC TA 1/2" S/TAMPA</t>
  </si>
  <si>
    <t>CONDULETE PVC TA 3/4" S/TAMPA</t>
  </si>
  <si>
    <t>CONDULETE PVC T 1/2" S/TAMPA</t>
  </si>
  <si>
    <t>CONDULETE PVC T 3/4" S/TAMPA</t>
  </si>
  <si>
    <t>CONDULETE PVC TB 1/2" S/TAMPA</t>
  </si>
  <si>
    <t>CONDULETE PVC TB 3/4" S/TAMPA</t>
  </si>
  <si>
    <t>CONDULETE PVC X 1/2"  S/TAMPA</t>
  </si>
  <si>
    <t>CONDULETE PVC X 3/4" S/TAMPA</t>
  </si>
  <si>
    <t>CONDULETE PVC XA 1/2" S/TAMPA</t>
  </si>
  <si>
    <t>CONDULETE PVC XA 3/4"  S/TAMPA</t>
  </si>
  <si>
    <t>CONECTOR DE COMPRESSÃO FORMATO H PARA CABO 25 A 70 MM2</t>
  </si>
  <si>
    <t>CONECTOR PARAL. ALUM.EXTRUD.CA-CU-10,0D.10-2-1 PARAF.</t>
  </si>
  <si>
    <t>CONECTOR RJ-45 CAT. 6</t>
  </si>
  <si>
    <t>CONECTOR TIPO PARAFUSO FENDIDO 4 MM2</t>
  </si>
  <si>
    <t>CONECTOR TIPO PARAFUSO FENDIDO 6 MM2</t>
  </si>
  <si>
    <t>CONECTOR TIPO PARAFUSO FENDIDO 10 MM2</t>
  </si>
  <si>
    <t>CONECTOR TIPO PARAFUSO FENDIDO 16 MM2</t>
  </si>
  <si>
    <t>CONECTOR TIPO PARAFUSO FENDIDO 25 MM2</t>
  </si>
  <si>
    <t>CONECTOR TIPO PARAFUSO FENDIDO 35 MM2</t>
  </si>
  <si>
    <t>CONECTOR TIPO PARAFUSO FENDIDO 50 MM2</t>
  </si>
  <si>
    <t>CONECTOR TIPO PARAFUSO FENDIDO 70 MM2</t>
  </si>
  <si>
    <t>CONECTOR TIPO PARAFUSO FENDIDO 95 MM2</t>
  </si>
  <si>
    <t>CONECTOR TIPO PARAFUSO FENDIDO 120 MM2</t>
  </si>
  <si>
    <t>CONECTOR TIPO PARAFUSO FENDIDO 150 MM2</t>
  </si>
  <si>
    <t>CONECTOR TIPO PARAFUSO FENDIDO 185 MM2</t>
  </si>
  <si>
    <t>CONECTOR TRIPOLAR EM PORCELANA PARA FIOS DE ATÉ 10MM2 (BORNES) 50A-250V (CHUVEIRO)</t>
  </si>
  <si>
    <t>CONTATOR 3 TF 40 - 9A</t>
  </si>
  <si>
    <t>CONTATOR 3 TF 41 - 12A</t>
  </si>
  <si>
    <t>CONTATOR 3 TF 42 - 16A</t>
  </si>
  <si>
    <t>CONTATOR 3 TF 43 - 25A</t>
  </si>
  <si>
    <t>CONTATOR 3 TF 44 - 32A</t>
  </si>
  <si>
    <t>CONTATOR 3 TF 45 - 45A</t>
  </si>
  <si>
    <t>CONTATOR 3 TF 47 - 63A</t>
  </si>
  <si>
    <t>CONTATOR 3 TF 48 - 75A</t>
  </si>
  <si>
    <t>COTOVELO EXTERNO P/CANALETA PLASTCICA HELLERMAN OU EQUIVALENTE</t>
  </si>
  <si>
    <t>COTOVELO INTERNO P/CANALETA PLASTICA HELLERMAN OU EQUIVALENTE</t>
  </si>
  <si>
    <t>CRUZETA MADEIRA DE LEI 2400X90X112,5 MM</t>
  </si>
  <si>
    <t>CRUZETA HORIZONTAL 90º P/ELETROCALHA 50X50 MM</t>
  </si>
  <si>
    <t>CURVA DE INVERSAO PARA ELETROCALHA 50 X 50 MM</t>
  </si>
  <si>
    <t>CURVA 90 GRAUS FERRO ZINCADO DIAMETRO 1/2"</t>
  </si>
  <si>
    <t>CURVA 90 GRAUS FERRO ZINCADO DIAMETRO 3/4"</t>
  </si>
  <si>
    <t>CURVA 90 GRAUS FERRO ZINCADO DIAMETRO 1"</t>
  </si>
  <si>
    <t>CURVA 90 GRAUS FERRO ZINCADO DIAMETRO 1.1/4"</t>
  </si>
  <si>
    <t>CURVA 90 GRAUS FERRO ZINCADO DIAMETRO 1.1/2"</t>
  </si>
  <si>
    <t>CURVA 90 GRAUS FERRO ZINCADO DIAMETRO 2"</t>
  </si>
  <si>
    <t>CURVA 90 GRAUS FERRO ZINCADO DIAMETRO 2.1/2"</t>
  </si>
  <si>
    <t>CURVA 90 GRAUS FERRO ZINCADO DIAMETRO 3"</t>
  </si>
  <si>
    <t>CURVA 90 GRAUS FERRO ZINCADO DIAMETRO 4"</t>
  </si>
  <si>
    <t>CURVA DE 90 GRAUS DE PVC RIGIDO DIAM.1/2"</t>
  </si>
  <si>
    <t>CURVA DE 90 GRAUS DE PVC RIGIDO DIAM. 3/4"</t>
  </si>
  <si>
    <t>CURVA DE 90 GRAUS DE PVC RIGIDO DIAM. 1"</t>
  </si>
  <si>
    <t>CURVA DE 90 GRAUS DE PVC RIGIDO DIAM. 1.1/4"</t>
  </si>
  <si>
    <t>CURVA DE 90 GRAUS DE PVC RIGIDO DIAM. 1.1/2"</t>
  </si>
  <si>
    <t>CURVA DE 90 GRAUS DE PVC RIGIDO DIAM. 2"</t>
  </si>
  <si>
    <t>CURVA DE 90 GRAUS DE PVC RIGIDO DIAM. 2.1/2"</t>
  </si>
  <si>
    <t>CURVA DE 90 GRAUS DE PVC RIGIDO DIAM. 3"</t>
  </si>
  <si>
    <t>CURVA DE 90 GRAUS DE PVC RIGIDO DIAM. 4"</t>
  </si>
  <si>
    <t>CURVA DE 90 GRAUS FERRO GALVANIZADO DIAM.1/2"</t>
  </si>
  <si>
    <t>CURVA DE 90 GRAUS FERRO GALVANIZADO DIAM.3/4"</t>
  </si>
  <si>
    <t>CURVA DE 90 GRAUS FERRO GALVANIZADO DIAM.1"</t>
  </si>
  <si>
    <t>CURVA DE 90 GRAUS FERRO GALVANIZADO DIAM.1.1/4"</t>
  </si>
  <si>
    <t>CURVA DE 90 GRAUS FERRO GALVANIZADO DIAM. 1.1/2"</t>
  </si>
  <si>
    <t>CURVA DE 90 GRAUS FERRO GALVANIZADO DIAM. 2"</t>
  </si>
  <si>
    <t>CURVA DE 90 GRAUS FERRO GALVANIZADO DIAM. 2.1/2"</t>
  </si>
  <si>
    <t>CURVA DE 90 GRAUS FERRO GALVANIZADO DIAM. 3"</t>
  </si>
  <si>
    <t>CURVA DE 90 GRAUS FERRO GALVANIZADO DIAMETRO 4"</t>
  </si>
  <si>
    <t>DESVIO A DIREITA PARA ELETROCALHA 50 X 50 MM</t>
  </si>
  <si>
    <t>DIMMER ROTATIVO SIMPLES</t>
  </si>
  <si>
    <t>DISJUNTOR MONOPOLAR DE 10 A 30-A</t>
  </si>
  <si>
    <t>DISJUNTOR MONOPOLAR DE 35 A 50-A</t>
  </si>
  <si>
    <t>DISJUNTOR TRIPOLAR DE 10 A 35-A</t>
  </si>
  <si>
    <t>DISJUNTOR TRIPOLAR 40 A 50A</t>
  </si>
  <si>
    <t>DISJUNTOR TRIPOLAR DE 60 A 100-A</t>
  </si>
  <si>
    <t>DISJUNTOR TRIPOLAR DE 125-A</t>
  </si>
  <si>
    <t>DISJUNTOR TRIPOLAR DE 150 A 175-A</t>
  </si>
  <si>
    <t>DISJUNTOR TRIPOLAR DE 200-A</t>
  </si>
  <si>
    <t>DISJUNTOR TRIPOLAR DE 225-A</t>
  </si>
  <si>
    <t>DISJUNTOR TRIPOLAR DE 250-A</t>
  </si>
  <si>
    <t>DISJUNTOR TRIPOLAR DE 300 A 350-A</t>
  </si>
  <si>
    <t>DISPOSITIVO DE PROTEÇÃO CONTRA SURTOS (D.P.S.) 275V DE 8 A 40KA</t>
  </si>
  <si>
    <t>DISPOSITIVO DE PROTEÇÃO CONTRA SURTOS (D.P.S.) 275V DE 90KA</t>
  </si>
  <si>
    <t>ELETROCALHA CH.Aº PRE ZN. FOGO "C" C/ABAS 50X50 MM S/TAMPA</t>
  </si>
  <si>
    <t>ELETRODUTO PVC FLEXÍVEL -  MANGUEIRA CORRUGADA - DIAM. 1/2"</t>
  </si>
  <si>
    <t>ELETRODUTO PVC FLEXÍVEL - MANGUEIRA CORRUGADA - DIAM. 3/4"</t>
  </si>
  <si>
    <t>ELETRODUTO PVC FLEXÍVEL - MANGUEIRA CORRUGADA - DIAM. 1"</t>
  </si>
  <si>
    <t>ELETRODUTO PVC FLEXÍVEL - MANGUEIRA CORRUGADA - DIAM. 1 1/4"</t>
  </si>
  <si>
    <t>ELETRODUTO PVC FLEXÍVEL - MANGUEIRA CORRUGADA - DIAM. 1 1/2"</t>
  </si>
  <si>
    <t>ELETRODUTO PVC FLEXÍVEL - MANGUEIRA CORRUGADA - DIAM. 3"</t>
  </si>
  <si>
    <t>ELETRODUTO DE PVC RIGIDO DIAMETRO 1/2"</t>
  </si>
  <si>
    <t>ELETRODUTO DE PVC RIGIDO DIAMETRO 3/4"</t>
  </si>
  <si>
    <t>ELETRODUTO DE PVC RIGIDO DIAMETRO 1"</t>
  </si>
  <si>
    <t>ELETRODUTO DE PVC RIGIDO DIAMETRO 1.1/2"</t>
  </si>
  <si>
    <t>ELETRODUTO DE PVC RIGIDO DIAMETRO 2"</t>
  </si>
  <si>
    <t>ELETRODUTO DE PVC RIGIDO DIAMETRO 2.1/2"</t>
  </si>
  <si>
    <t>ELETRODUTO DE PVC RIGIDO DIAMETRO 3"</t>
  </si>
  <si>
    <t>ELETRODUTO FERRO GALVANIZADO DIAMETRO 1/2"</t>
  </si>
  <si>
    <t>ELETRODUTO FERRO GALVANIZADO DIAMETRO 3/4"</t>
  </si>
  <si>
    <t>ELETRODUTO FERRO GALVANIZADO DIAMETRO 1"</t>
  </si>
  <si>
    <t>ELETRODUTO FERRO GALVANIZADO DIAMETRO 1.1/4"</t>
  </si>
  <si>
    <t>ELETRODUTO FERRO GALVANIZADO DIAMETRO 1.1/2"</t>
  </si>
  <si>
    <t>ELETRODUTO FERRO GALVANIZADO DIAMETRO 2"</t>
  </si>
  <si>
    <t>ELETRODUTO FERRO GALVANIZADO DIAMETRO 2.1/2"</t>
  </si>
  <si>
    <t>ELETRODUTO FERRO GALVANIZADO DIAMETRO 3"</t>
  </si>
  <si>
    <t>ELETRODUTO FERRO GALVANIZADO DIAMETRO 4"</t>
  </si>
  <si>
    <t>ELETRODUTO METALICO FLEXIVEL DIAMETRO DIAM.1/2"</t>
  </si>
  <si>
    <t>ELETRODUTO METALICO FLEXIVEL DIAMETRO DIAM.3/4"</t>
  </si>
  <si>
    <t>ELETRODUTO METALICO FLEXIVEL DIAMETRO DIAM. 1"</t>
  </si>
  <si>
    <t>ELETRODUTO ZINCADO DIAMETRO 1/2"</t>
  </si>
  <si>
    <t>ELETRODUTO ZINCADO DIAMETRO 3/4"</t>
  </si>
  <si>
    <t>ELETRODUTO ZINCADO DIAMETRO 1"</t>
  </si>
  <si>
    <t>ELETRODUTO ZINCADO DIAMETRO 1.1/4"</t>
  </si>
  <si>
    <t>ELETRODUTO ZINCADO DIAMETRO 1.1/2"</t>
  </si>
  <si>
    <t>ELETRODUTO ZINCADO DIAMETRO 2"</t>
  </si>
  <si>
    <t>ELETRODUTO ZINCADO DIAMETRO 2.1/2"</t>
  </si>
  <si>
    <t>ELETRODUTO ZINCADO DIAMETRO 3"</t>
  </si>
  <si>
    <t>ELETRODUTO ZINCADO DIAMETRO 4"</t>
  </si>
  <si>
    <t>ELO FUSÍVEL 5 H</t>
  </si>
  <si>
    <t>ELO FUSÍVEL 6 K</t>
  </si>
  <si>
    <t>ELO FUSIVEL 8 K - 15 KV</t>
  </si>
  <si>
    <t>ELO FUSIVEL 10 K - 15 KV</t>
  </si>
  <si>
    <t>ESTICADOR P/CABO DE AÇO</t>
  </si>
  <si>
    <t>EMENDA INTERNA P/ELETROCALHA (50 X 50 mm)</t>
  </si>
  <si>
    <t>ESPELHO BAQUELITE 4" X 2" 1 FURO RJ-45</t>
  </si>
  <si>
    <t>ESPELHO BAQUELITE 4" X 2" 2 FUROS RJ-45</t>
  </si>
  <si>
    <t>FIO DE COBRE NU No. 2,5 MM2 (45,05M /KG)</t>
  </si>
  <si>
    <t>FIO DE COBRE NU No. 4 MM2 (28,00 M/KG)</t>
  </si>
  <si>
    <t>FIO DE COBRE NU No. 6 MM2 (18,00 M/KG)</t>
  </si>
  <si>
    <t>FIO DE COBRE NU No. 10 MM2 (11,00 M/KG)</t>
  </si>
  <si>
    <t>FIO ISOLADO PVC 750 V,  No. 1,5 MM2</t>
  </si>
  <si>
    <t>FIO ISOLADO PVC 750 V, No. 2,5 MM2</t>
  </si>
  <si>
    <t>FIO ISOLADO PVC 750 V, No. 4 MM2</t>
  </si>
  <si>
    <t>FIO ISOLADO PVC 750 V, No. 6 MM2</t>
  </si>
  <si>
    <t>FIO ISOLADO PVC 750 V, No. 10 MM2</t>
  </si>
  <si>
    <t>FIO TELEFONICO CCI 50/1 (USO INTERNO)</t>
  </si>
  <si>
    <t>FIO TELEFONICO FEAA-80 (USO INTERNO E EXTERNO)</t>
  </si>
  <si>
    <t>FITA DE AUTO FUSAO, ROLO DE 2,00 M</t>
  </si>
  <si>
    <t>FITA DE AUTO FUSAO, ROLO E 10,00 MM</t>
  </si>
  <si>
    <t>FITA ISOLANTE, ROLO DE 5,00 M</t>
  </si>
  <si>
    <t>FITA ISOLANTE, ROLO DE 10,00 M</t>
  </si>
  <si>
    <t>FITA ISOLANTE, ROLO DE 20,00 M</t>
  </si>
  <si>
    <t>GRAMPO DE ANCORAGEM POLIMÉRICO</t>
  </si>
  <si>
    <t>GRAMPO P/CABO DE AÇO 1/4"</t>
  </si>
  <si>
    <t>HASTE REV.COBRE(COPPERWELD)  3/4" X 2,40 M C/CONECTOR</t>
  </si>
  <si>
    <t>HASTE REV.COBRE(COPPERWELD)  5/8" X 3,00 M C/CONECTOR</t>
  </si>
  <si>
    <t>HASTE CANTONEIRA 2,00 M  C/CONECTOR</t>
  </si>
  <si>
    <t>HASTE CANTONEIRA 2,40 M C/CONECTOR</t>
  </si>
  <si>
    <t>IGINITOR S-52 P/LAMPADA V.MET.2000 W.</t>
  </si>
  <si>
    <t>INTERR.BIPOLAR SIMPLES 25-A(P/CONDIONADOR AR)</t>
  </si>
  <si>
    <t>INTERRUPTOR 1 SECAO LINHA X</t>
  </si>
  <si>
    <t>INTERRUPTOR 2 SECOES LINHA X</t>
  </si>
  <si>
    <t>INTERRUPTOR INTERMEDIARIO (FOUR-WAY)</t>
  </si>
  <si>
    <t>INTERRUPTOR PARALELO SIMPLES (1 SECAO)</t>
  </si>
  <si>
    <t>INTERRUPTOR PARALELO DUPLO (2 SECOES)</t>
  </si>
  <si>
    <t>INTERRUPTOR SIMPLES (1 SECAO)</t>
  </si>
  <si>
    <t>INTERRUPTOR SIMPLES (2 SECOES)</t>
  </si>
  <si>
    <t>INTERRUPTOR SIMPLES (3 SECOES)</t>
  </si>
  <si>
    <t>INTERRUPTOR SIMPLES 1 SEÇÃO E 1 TOMADA HEXAGONAL 2P + T - 10A CONJUGADOS</t>
  </si>
  <si>
    <t>INTERRUPTOR DIFERENCIAL RESIDUAL (D.R.) BIPOLAR DE 25A-30mA</t>
  </si>
  <si>
    <t>INTERRUPTOR DIFERENCIAL RESIDUAL (D.R.) BIPOLAR DE 40A-30mA</t>
  </si>
  <si>
    <t>INTERRUPTOR DIFERENCIAL RESIDUAL (D.R.) BIPOLAR DE 63A-30mA</t>
  </si>
  <si>
    <t>INTERRUPTOR DIFERENCIAL RESIDUAL (D.R.) TETRAPOLAR DE 25A-30mA</t>
  </si>
  <si>
    <t>INTERRUPTOR DIFERENCIAL RESIDUAL (D.R.) TETRAPOLAR DE 40A-30mA</t>
  </si>
  <si>
    <t>INTERRUPTOR DIFERENCIAL RESIDUAL (D.R.) TETRAPOLAR DE 63A-30mA</t>
  </si>
  <si>
    <t>ISOLADOR EPOXI 25X30 (BUJAO)</t>
  </si>
  <si>
    <t>ISOLADOR EPOXI 30X30 (BUJAO)</t>
  </si>
  <si>
    <t>ISOLADOR EPOXI 40X30 (BUJAO)</t>
  </si>
  <si>
    <t>ISOLADOR EPOXI 50X40 (BUJAO)</t>
  </si>
  <si>
    <t>ISOLADOR EPOXI 60X30 (BUJAO)</t>
  </si>
  <si>
    <t>ISOLADOR EPOXI 60 X 50 (BUJAO)</t>
  </si>
  <si>
    <t>ISOLADOR DE BAQUELITA COM CHAPA DE ENCOSTO</t>
  </si>
  <si>
    <t>ISOLADOR BAQUELITA SIMPLES C/SUP.E BRAÇADEIRA MET.1.1/2"</t>
  </si>
  <si>
    <t>ISOLADOR BAQUELITA C/GRAPA  P/CHUMBAR</t>
  </si>
  <si>
    <t>ISOLADOR BAQUELITA C/CHAPA Aº  90º P/FIXAR EM QUINA (2 ISOLADOR)</t>
  </si>
  <si>
    <t>ISOLADOR BAQUELITA EM SUP.MET.P/FIXAR ACIMA TUBO PROTEÇÃO</t>
  </si>
  <si>
    <t>ISOLADOR DE ANCORAGEM POLIMÉRICO 15KV</t>
  </si>
  <si>
    <t>ISOLADOR ROLDANA PORCELANA 72 X 72</t>
  </si>
  <si>
    <t>ISOLADOR ROLDANA PORCELANA 76 X 79</t>
  </si>
  <si>
    <t>ISOLADOR ROLDANA PVC PEQUENO (101)</t>
  </si>
  <si>
    <t>ISOLADOR ROLDANA PVC MEDIO (102)</t>
  </si>
  <si>
    <t>ISOLADOR ROLDANA PVC GRANDE (103)</t>
  </si>
  <si>
    <t>ISOLADOR, PINO 15 KV ROSCA 25 MM</t>
  </si>
  <si>
    <t>LACO PREFORMADO DE DISTRIBUICAO</t>
  </si>
  <si>
    <t>LAMPADA A VAPOR DE MERCURIO 125 W</t>
  </si>
  <si>
    <t>LAMPADA A VAPOR MERCURIO 250 W</t>
  </si>
  <si>
    <t>LAMPADA A VAPOR MERCURIO 400 W</t>
  </si>
  <si>
    <t>LAMPADA A VAPOR METALICO 2000 W</t>
  </si>
  <si>
    <t>LAMPADA VAPOR METALICO OVOIDE 70 W</t>
  </si>
  <si>
    <t>LAMPADA VAPOR METALICO OVOIDE 150 W</t>
  </si>
  <si>
    <t>LAMPADA VAPOR METALICO OVOIDE 250W</t>
  </si>
  <si>
    <t>LAMPADA VAPOR METALICO OVOIDE 400 W</t>
  </si>
  <si>
    <t>LAMPADA VAPOR METALICO TUBULAR 1000 W</t>
  </si>
  <si>
    <t>LAMPADA FLUORESCENTE DE 20 W.</t>
  </si>
  <si>
    <t>LAMPADA FLUORESCENTE DE 40 W.</t>
  </si>
  <si>
    <t>LAMPADA FLUORESCENTE DE 16 W</t>
  </si>
  <si>
    <t>LAMPADA FLUORESCENTE 32 W</t>
  </si>
  <si>
    <t>LAMPADA MISTA DE 160 W</t>
  </si>
  <si>
    <t>LAMPADA MISTA 250 W</t>
  </si>
  <si>
    <t>LAMPADA MISTA 500 W</t>
  </si>
  <si>
    <t>LAMPADA COMPACTA ELETRÔNICA 9 W</t>
  </si>
  <si>
    <t>LAMPADA COMPACTA ELETRÔNICA 10 W</t>
  </si>
  <si>
    <t>LAMPADA COMPACTA ELETRÔNICA 11 W</t>
  </si>
  <si>
    <t>LAMPADA COMPACTA ELETRÔNICA 15 W</t>
  </si>
  <si>
    <t>LAMPADA COMPACTA ELETRÔNICA 25/26 W</t>
  </si>
  <si>
    <t>LAMPADA VAPOR DE SODIO OVOIDE 150 W</t>
  </si>
  <si>
    <t>LAMPADA VAPOR DE SODIO (OVOIDE) 250 W</t>
  </si>
  <si>
    <t>LAMPADA VAPOR DE SODIO (OVOIDE) 400W</t>
  </si>
  <si>
    <t>LINE CORD UTP - 4P. CAT. 6, FLEXIVEL, 2,0 M</t>
  </si>
  <si>
    <t>LUMINARIA ABERTA DE ALUMINIO (ATE 300 W) P/POSTE</t>
  </si>
  <si>
    <t>LUMINARIA FECHAD.ILUM.PUBL.(MERC.SODIO 400W S/ALOJ.REATOR (1 LAMP)</t>
  </si>
  <si>
    <t>LUMIN.FECHAD.ILUM.PUBLICA( MERC.SODIO 400W ) C/ALOJ.REATOR (1 LAMP)</t>
  </si>
  <si>
    <t>LUMINÁRIA EXTERNA COM POSTE 2M, BASE CONCRETO 2 GLOBOS/LEITOSOS</t>
  </si>
  <si>
    <t>LUMINARIA CONJ.C/1 PETALA SIMPL.( ATE 400 W ) PADRAO B</t>
  </si>
  <si>
    <t>LUMINARIA CONJ.C/2 PETALAS SIMPL.( ATE 400 W ) PADRAO B</t>
  </si>
  <si>
    <t>LUMINARIA CONJ.C/3 PETALAS SIMPLES ( ATE 400 W ) PADRAO B</t>
  </si>
  <si>
    <t>LUMINARIA CONJ.C/4 PETALAS SIMPLES ( ATE 400 W ) PADRAO B</t>
  </si>
  <si>
    <t>LUMINARIA 1 PETALA VIDRO PLANO 250/400 W PADRAO A</t>
  </si>
  <si>
    <t>LUMINARIA BLINDADA P/TETO (ATE 100 W)</t>
  </si>
  <si>
    <t>LUM.TIPO ARANDELA BLINDADA A PROVA DE TEMPO 45 GR.ATE 100W</t>
  </si>
  <si>
    <t>LUM.TIPO ARANDELA BLINDADA A PROVA DE TEMPO 45 GR ATE 200W</t>
  </si>
  <si>
    <t>LUM.TIPO ARANDELA BLINDADA A PROVA DE TEMPO ATE 100 W 90 GR</t>
  </si>
  <si>
    <t>LUM.TIPO ARANDELA BLINDADA A PROVA DE TEMPO 90 GR.ATE 200W</t>
  </si>
  <si>
    <t>LUMINARIA DE EMBUTIR/REGULAVEL  (OLHO DE BOI) ATE 100W</t>
  </si>
  <si>
    <t>LUMINARIA DE EMBUTIR FOCO FIXO (OLHO DE BOI) ATE 100 W</t>
  </si>
  <si>
    <t>LUMINARIA DE TOPO OU OSBTACULO (1 X 60 W)</t>
  </si>
  <si>
    <t>LUMINARIA PLAFON SOBREPOR P/LÂMP.INCANDESCENTE ATÉ 100W</t>
  </si>
  <si>
    <t>LUMINARIA DE TOPO OU OBSTACULO  (2X60 W)</t>
  </si>
  <si>
    <t>LUMINARIA PLAFON SOBREPOR P/LÂMP.COMPACTA ELETRÔNICA 1 X 26W</t>
  </si>
  <si>
    <t>LUMINARIA PLAFON SOBREPOR P/LÂMP.COMPACTA ELETRÔNICA 2 X 26W</t>
  </si>
  <si>
    <t>LUM.CIRC.S/VIDRO P/QUADRA E GALPÃO ATE 400 W (VAPOR METALICO)</t>
  </si>
  <si>
    <t>LUMINARIA CIRCULAR COM VIDRO P/QUADRA 400 W, P/BASE E-40</t>
  </si>
  <si>
    <t>LUMINARIA DE SOBREPOR USO AO TEMPO (TARTARUGA) ATE 100 W</t>
  </si>
  <si>
    <t>LUMINARIA DE EMBUTIR P/LÂMPADA COMPACTA ELETRÔNICA 1X26W C/SOQ.</t>
  </si>
  <si>
    <t>LUMINARIA DE EMBUTIR P/LÂMPADA COMPACTA ELETRÔNICA 2X26W C/SOQ.</t>
  </si>
  <si>
    <t>LUVA FERRO GALVANIZADO DIAMETRO 1/2"</t>
  </si>
  <si>
    <t>LUVA FERRO GALVANIZADO DIAMETRO 3/4"</t>
  </si>
  <si>
    <t>LUVA FERRO GALVANIZADO DIAMETRO 1"</t>
  </si>
  <si>
    <t>LUVA FERRO GALVANIZADO DIAMETRO 1.1/4"</t>
  </si>
  <si>
    <t>LUVA FERRO GALVANIZADO DIAMETRO 1.1/2"</t>
  </si>
  <si>
    <t>LUVA FERRO GALVANIZADO DIAMETRO 2"</t>
  </si>
  <si>
    <t>LUVA FERRO GALVANIZADO DIAMETRO 2.1/2"</t>
  </si>
  <si>
    <t>LUVA FERRO GALVANIZADO DIAMETRO 3"</t>
  </si>
  <si>
    <t>LUVA FERRO GALVANIZADO DIAMETRO 4"</t>
  </si>
  <si>
    <t>LUVA DE REDUÇÃO FERRO GALVANIZADO 1.1/2" X 3/4"</t>
  </si>
  <si>
    <t>LUVA FERRO ZINCADO DIAMETRO 1/2"</t>
  </si>
  <si>
    <t>LUVA FERRO ZINCADO DIAMETRO 1"</t>
  </si>
  <si>
    <t>LUVA FERRO ZINCADO DIAMETRO 3/4"</t>
  </si>
  <si>
    <t>LUVA FERRO ZINCADO DIAMETRO 1.1/4"</t>
  </si>
  <si>
    <t>LUVA FERRO ZINCADO DIAMETRO 1.1/2"</t>
  </si>
  <si>
    <t>LUVA FERRO ZINCADO DIAMETRO 2"</t>
  </si>
  <si>
    <t>LUVA FERRO ZINCADO DIAMETRO 2.1/2"</t>
  </si>
  <si>
    <t>LUVA FERRO ZINCADO DIAMETRO 3"</t>
  </si>
  <si>
    <t>LUVA FERRO ZINCADO DIAMETRO 4"</t>
  </si>
  <si>
    <t>LUVA PVC ROSQUEAVEL DIAMETRO 1/2"</t>
  </si>
  <si>
    <t>LUVA PVC ROSQUEAVEL DIAMETRO 3/4"</t>
  </si>
  <si>
    <t>LUVA PVC ROSQUEAVEL DIAMETRO 1"</t>
  </si>
  <si>
    <t>LUVA PVC ROSQUEAVEL DIAMETRO 1.1/4"</t>
  </si>
  <si>
    <t>LUVA PVC ROSQUEAVEL DIAMETRO 1.1/2"</t>
  </si>
  <si>
    <t>LUVA PVC ROSQUEAVEL DIAMETRO 2"</t>
  </si>
  <si>
    <t>LUVA PVC ROSQUEAVEL DIAMETRO 2.1/2"</t>
  </si>
  <si>
    <t>LUVA PVC ROSQUEAVEL DIAMETRO 3"</t>
  </si>
  <si>
    <t>LUVA PVC ROSQUEAVEL DIAMETRO 4"</t>
  </si>
  <si>
    <t>MANILHA-SAPATILHA EM AÇO GALVANIZADO</t>
  </si>
  <si>
    <t>MURETA MEDIÇÃO ALVEN. 1 1/2 V.(35CM) REBOC.C/PINTURA ACRÍL. E LAJE CONC. 20MPA MALHA 8.0MM CADA 10CM REVEST.C/ARGAMASSA 1:3 C/ IMPERMEABILIZANTE</t>
  </si>
  <si>
    <t>MÃO FRANCESA SIMPLES LARGURA DE 50 MM</t>
  </si>
  <si>
    <t>MAO FRANCESA PLANA DE ACO GALVANIZADO 726 MM</t>
  </si>
  <si>
    <t>MASSA EPOXI CAIXA DE 250 G</t>
  </si>
  <si>
    <t>NIPLE METALICO Fo.Zo. DIAMETRO 1"</t>
  </si>
  <si>
    <t>NIPLE METALICO Fo.Zo. DIAMETRO 2.1/2"</t>
  </si>
  <si>
    <t>NIPLE METALICO Fo.Zo. DIAMETRO 3"</t>
  </si>
  <si>
    <t>NIPLE METALICO Fo.Zo. DIAMETRO 4"</t>
  </si>
  <si>
    <t>NIPLE DUPLO FERRO GALVANIZADO 2"</t>
  </si>
  <si>
    <t>OLHAL PARA PARAFUSO</t>
  </si>
  <si>
    <t>PADRAO MONOFASICO 10 MM2 H=5 METROS</t>
  </si>
  <si>
    <t>PADRAO MONOFASICO, 10 MM2 H=7 METROS</t>
  </si>
  <si>
    <t>PADRAO TRIFASICO 16 MM2 H=7 METROS</t>
  </si>
  <si>
    <t>PADRAO TRIFASICO 10 MM2  H=5 METROS</t>
  </si>
  <si>
    <t>PADRAO TRIFASICO, 10 MM2 H=7 METROS</t>
  </si>
  <si>
    <t>PADRAO TRIFASICO,16 MM2 H=5 METROS</t>
  </si>
  <si>
    <t>PADRÃO TRIFASICO 35 MM H=7 METROS</t>
  </si>
  <si>
    <t>PADRÃO TRIFASICO 35 MM H=5 METROS</t>
  </si>
  <si>
    <t>PADRÃO TRIFASICO 25 MM H=7 METROS</t>
  </si>
  <si>
    <t>PADRÃO TRIFASICO 25 MM H=5 METROS</t>
  </si>
  <si>
    <t>PARA RAIOS DISTRIBUIÇÃO, VALVULA BLOCO 12 KV,  5 KVA</t>
  </si>
  <si>
    <t>PARA RAIOS FRANKLIM 4 PONTAS</t>
  </si>
  <si>
    <t>PARA RAIOS DISTRIBUIDOR POLIMÉRICO ÓXIDO DE ZINCO S/CENTELHADOR C/ DESLIGAMENTO AUTOMÁTICO 15KV,10KA</t>
  </si>
  <si>
    <t>PARAFUSO CABEÇA ABAULADA (FRANCES) M16 X 45 MM</t>
  </si>
  <si>
    <t>PARAFUSO CABEÇA ABAULADA (FRANCES) M16 X 70 MM</t>
  </si>
  <si>
    <t>PARAFUSO COM PORCA GAIOLA PARA RACK COM 12MM E ROSCA M5</t>
  </si>
  <si>
    <t>PARAFUSO MAQUINA  16  X 125 MM</t>
  </si>
  <si>
    <t>PARAFUSO CABEÇA ABAULADA (FRANCES) M16 X 150 MM</t>
  </si>
  <si>
    <t>PARAFUSO DE AJUSTE TIPO DZ ATE 25A</t>
  </si>
  <si>
    <t>PARAFUSO DE AJUSTE TIPO DZ ATE 63A</t>
  </si>
  <si>
    <t>PARAFUSO P/BUCHA S-5</t>
  </si>
  <si>
    <t>PARAFUSO P/BUCHA S-6</t>
  </si>
  <si>
    <t>PARAFUSO P/BUCHA S-8</t>
  </si>
  <si>
    <t>PARAFUSO P/BUCHA S-10</t>
  </si>
  <si>
    <t>PARAFUSO P/BUCHA S-12</t>
  </si>
  <si>
    <t>PARAFUSO SEXTAVADO D = 1/4" X 5/8"</t>
  </si>
  <si>
    <t>PARAFUSO SEXTAVADO D = 3/8" X 3/4"</t>
  </si>
  <si>
    <t>PARAFUSO SEXTAVADO  CABEÇA LENTILHA D = 1/4" X 5/8"</t>
  </si>
  <si>
    <t>PARAF.ROSCA DUPLA ACO GALVAN.16 X 150 C/ PORCAS</t>
  </si>
  <si>
    <t>PATCH CORD UTP-4 P, CAT 6, FLEXIVEL 2.0 M</t>
  </si>
  <si>
    <t>PATCH PANNEL PADRÃO 19" CAT. 6, COM 24 PORTAS</t>
  </si>
  <si>
    <t>PETROLETE C 1/2" S/TAMPA</t>
  </si>
  <si>
    <t>PETROLETE C 3/4" S/TAMPA</t>
  </si>
  <si>
    <t>PETROLETE C 1"  S/TAMPA</t>
  </si>
  <si>
    <t>PETROLETE E 1/2" S/TAMPA</t>
  </si>
  <si>
    <t>PETROLETE E 3/4" S/TAMPA</t>
  </si>
  <si>
    <t>PETROLETE E 1" S/TAMPA</t>
  </si>
  <si>
    <t>PETROLETE LL, LR OU LB 1/2" S/TAMPA</t>
  </si>
  <si>
    <t>PETROLETE LL,LR OU LB 3/4" S/TAMPA</t>
  </si>
  <si>
    <t>PETROLETE LL, LR OU LB 1" S/TAMPA</t>
  </si>
  <si>
    <t>PETROLETE T OU TB 1/2" S/TAMPA</t>
  </si>
  <si>
    <t>PETROLETE T OU TB 3/4"  S/TAMPA</t>
  </si>
  <si>
    <t>PETROLETE T OU TB 1"  S/TAMPA</t>
  </si>
  <si>
    <t>PETROLETE X 1/2" S/TAMPA</t>
  </si>
  <si>
    <t>PETROLETE X 3/4"  S/TAMPA</t>
  </si>
  <si>
    <t>PETROLETE X 1" S/TAMPA</t>
  </si>
  <si>
    <t>PINO ISOLADOR P/CRUZETA MADEIRA 15 KV, ROSCA 25 MM</t>
  </si>
  <si>
    <t>PORCA QUADRADA DE ACO GALVANIZADO 16 X 2</t>
  </si>
  <si>
    <t>PORCA SEXTAVADA DIAMETRO 5/16"</t>
  </si>
  <si>
    <t>PORCA LOSANGULAR D=1/4"</t>
  </si>
  <si>
    <t>POSTE SIMPLES CÔNICO CONTÍNUO, CIRCULAR, RETO, COM DIÂMETRO NOMINAL DE 60MM NA EXTREMIDADE, GALVANIZADO A FOGO, Hútil= 7 M - ENGASTADO EM CONCRETO COM FCK = 13,5 MPA</t>
  </si>
  <si>
    <t>POSTE SIMPLES CÔNICO CONTÍNUO, CIRCULAR, RETO, COM DIÂMETRO NOMINAL DE 60MM NA EXTREMIDADE, GALVANIZADO A FOGO, Hútil=10 M - ENGASTADO EM CONCRETO COM FCK = 13,5 MPA</t>
  </si>
  <si>
    <t>POSTE SIMPLES,CÔNICO CONTÍNUO, CIRCULAR, RETO, COM DIÂMETRO NOMINAL DE 60MM NA EXTREMIDADE, GALVANIZADO A FOGO, Hútil= 12 M - ENGASTADO EM CONCRETO COM FCK = 13,5 MPA</t>
  </si>
  <si>
    <t>POSTE - ENGASTAMENTO SIMPLES PARA POSTE DE CONCRETO SEÇÃO DUPLO "T"</t>
  </si>
  <si>
    <t>POSTE - FUNDAÇÃO EM CONCRETO SIMPLES DA BASE DOS POSTES 10/600 PARA TRAFO ( DIAM. 1000MM)</t>
  </si>
  <si>
    <t>POSTE - FUNDAÇÃO EM CONCRETO SIMPLES DA BASE DOS POSTES 11/600 PARA TRAFO ( DIAM. 1000MM)</t>
  </si>
  <si>
    <t>POSTE - FUNDAÇÃO EM CONCRETO SIMPLES DA BASE DOS POSTES 13/600 PARA REDE ( DIAM. 1000MM)</t>
  </si>
  <si>
    <t>POSTE - FUNDAÇÃO EM CONCRETO ARMADO DA BASE DOS POSTES PARA REDE ( DIAM. 1200MM)</t>
  </si>
  <si>
    <t>POSTE - ENGASTAMENTO SIMPLES PARA POSTE DE CONCRETO SEÇÃO CIRCULAR</t>
  </si>
  <si>
    <t>POSTE DE CONCRETO DT 10/300 - SEM FUNDAÇÃO/CONCRETO</t>
  </si>
  <si>
    <t>POSTE DE CONCRETO DT 20/1300 - SEM FUNDAÇÃO/CONCRETO</t>
  </si>
  <si>
    <t>POSTE DE CONCRETO DT 20/1500 - SEM FUNDAÇÃO/CONCRETO</t>
  </si>
  <si>
    <t>POSTE DE CONCRETO DT 21/1500 - SEM FUNDAÇÃO/CONCRETO</t>
  </si>
  <si>
    <t>POSTE DE CONCRETO DT 22/1500 - SEM FUNDAÇÃO/CONCRETO</t>
  </si>
  <si>
    <t>POSTE DE CONCRETO DT 23/1300 - SEM FUNDAÇÃO/CONCRETO</t>
  </si>
  <si>
    <t>POSTE DE CONCRETO DT 23/1500 - SEM FUNDAÇÃO/CONCRETO</t>
  </si>
  <si>
    <t>POSTE DE CONCRETO DT 24/1500 - SEM FUNDAÇÃO/CONCRETO</t>
  </si>
  <si>
    <t>POSTE DE CONCRETO DT 25/1500 - SEM FUNDAÇÃO/CONCRETO</t>
  </si>
  <si>
    <t>POSTE DE CONCRETO SC 10/600 - SEM FUNDAÇÃO/CONCRETO</t>
  </si>
  <si>
    <t>POSTE DE CONCRETO SC 11/400 - SEM FUNDAÇÃO/CONCRETO</t>
  </si>
  <si>
    <t>POSTE DE CONCRETO SC 11/600 - SEM FUNDAÇÃO/CONCRETO</t>
  </si>
  <si>
    <t>POSTE DE CONCRETO SC 16/200 - SEM FUNDAÇÃO/CONCRETO</t>
  </si>
  <si>
    <t>POSTE/TRAFO - CAMINHÃO MUCK (MÍNIMO 4H/DIA)</t>
  </si>
  <si>
    <t>POSTE/TRAFO - GUINDASTE (MÍNIMO 10H/DIA)</t>
  </si>
  <si>
    <t>PROJETOR CIRCULAR (ATE 200 W )  BASE E-27</t>
  </si>
  <si>
    <t>PROJETOR CIRCULAR ATE 500 W (SIMPLES) BASE E-40</t>
  </si>
  <si>
    <t>PROJETOR CIRCULAR COM VIDRO (ATE 400 W) BASE E-40</t>
  </si>
  <si>
    <t>PROJETOR REDONDO 400 W  P/BASE E-40</t>
  </si>
  <si>
    <t>PROJETOR RETANGULAR 1000 W (VAPOR METALICO)</t>
  </si>
  <si>
    <t>PROJETOR RETANGULAR 2000 W (V.METALICO)</t>
  </si>
  <si>
    <t>PROJ.RETANG.C/PORTA REAT. (ATE 400W) BASE E40</t>
  </si>
  <si>
    <t>PROJETOR RETANGULAR  CHAPA AL.(ATE 400W) BASE E40</t>
  </si>
  <si>
    <t>PROTETOR PARA PARA-RAIO POLIMÉRICO</t>
  </si>
  <si>
    <t>PULSADOR CAMPAINHA</t>
  </si>
  <si>
    <t>QUADRO DE DISTRIBUICAO CB 12-E -100A</t>
  </si>
  <si>
    <t>QUADRO DE DISTRIBUICAO CB-12E - 150A</t>
  </si>
  <si>
    <t>QUADRO DE DISTRIBUICAO CB-18E - 150A</t>
  </si>
  <si>
    <t>QUADRO DE DISTRIBUICAO CB-20E - 100A</t>
  </si>
  <si>
    <t>QUADRO DE DISTRIBUICAO CB-24E - 150A</t>
  </si>
  <si>
    <t>QUADRO DE DISTRIBUICAO CB-30E - 100A</t>
  </si>
  <si>
    <t>QUADRO DE DISTRIBUICAO CB-32E - 150A</t>
  </si>
  <si>
    <t>QUADRO DE DISTRIBUICAO CB-40E - 100A</t>
  </si>
  <si>
    <t>QUADRO DE DISTRIBUICAO CB-50E - 225A</t>
  </si>
  <si>
    <t>QUADRO DE DISTRIBUICAO SB-12E</t>
  </si>
  <si>
    <t>QUADRO DE DISTRIBUICAO SB-18E</t>
  </si>
  <si>
    <t>QUADRO DE DISTRIBUICAO SB-3E</t>
  </si>
  <si>
    <t>QUADRO DE DISTRIBUICAO SB-6E</t>
  </si>
  <si>
    <t xml:space="preserve">RACK FECHADO DE PAREDE COM PORTA EM ACRÍLICO - 12 U´S </t>
  </si>
  <si>
    <t>RACK FECHADO DE PISO COM PORTA EM ACRÍLICO - 24 U´S</t>
  </si>
  <si>
    <t>RACK FECHADO DE PISO COM PORTA EM ACRÍLICO -  36 U´S</t>
  </si>
  <si>
    <t>RACK 1 ELEMENTO</t>
  </si>
  <si>
    <t>RACK 2 ELEMENTOS</t>
  </si>
  <si>
    <t>RACK 3 ELEMENTOS</t>
  </si>
  <si>
    <t>RACK 4 ELEMENTOS</t>
  </si>
  <si>
    <t>REATOR AFP V.METALICO 70 W</t>
  </si>
  <si>
    <t>REATOR AFP V.METALICO 150 W</t>
  </si>
  <si>
    <t>REATOR AFP V.METALICO 250 W</t>
  </si>
  <si>
    <t>REATOR AFP V.METALICO 400 W</t>
  </si>
  <si>
    <t>REATOR AFP V.METALICO 1000 W.</t>
  </si>
  <si>
    <t>REATOR AFP V.METALICO 2000 W</t>
  </si>
  <si>
    <t>REATOR INTERNO V.M. AFP 1 X 125 W</t>
  </si>
  <si>
    <t>REATOR INTERNO V.M. AFP 1 X 250 W</t>
  </si>
  <si>
    <t>REATOR INTERNO V.M. AFP 1 X 400 W</t>
  </si>
  <si>
    <t>REATOR EXTERNO V.M.AFP 1 X 125 W</t>
  </si>
  <si>
    <t>REATOR EXTERNO V.M. AFP 1 X 250 W</t>
  </si>
  <si>
    <t>REATOR EXTERNO V.M. AFP 1 X 400 W</t>
  </si>
  <si>
    <t>REATOR ELETRONICO AFP 2 X 16 W</t>
  </si>
  <si>
    <t>REATOR ELETRONICO AFP 2 X 20 W</t>
  </si>
  <si>
    <t>REATOR ELETRONICO AFP 2 X 32 W</t>
  </si>
  <si>
    <t>REATOR ELETRONICO AFP 2 X 40 W</t>
  </si>
  <si>
    <t>REATOR ELETROMAGNÉTICO  PR-AFP 1 X 20 W</t>
  </si>
  <si>
    <t>REATOR  ELETROMAGNÉTICO PR-AFP 1 X 40 W</t>
  </si>
  <si>
    <t>REATOR ELETROMAGNETICO PR AFP 2 X 16 W</t>
  </si>
  <si>
    <t>REATOR ELETROMAGNETICO PR AFP 2 X 32 W</t>
  </si>
  <si>
    <t>REATOR ELETROMAGNÉTICO PR-AFP 2 X 20 W</t>
  </si>
  <si>
    <t>REATOR  ELETROMAGNÉTICO PR-AFP 2 X 40 W</t>
  </si>
  <si>
    <t>REDUÇÃO A ESQUERDA P/ELETROCALHA 50 X 50 MM</t>
  </si>
  <si>
    <t>REDUÇÃO A DIREITA P/ELETROCALHA 50 X 50 MM</t>
  </si>
  <si>
    <t>REDUÇÃO CONCENTRICA P/ELETROCALHA 50X50 MM</t>
  </si>
  <si>
    <t>REFLETOR "BEDD" DIAM.10" C/SOQUETE</t>
  </si>
  <si>
    <t>REFLETOR "BEDD" DIAM.12 C/SOQUETE</t>
  </si>
  <si>
    <t>REFLETOR "BEDD" DIAM.14" COM SOQUETE</t>
  </si>
  <si>
    <t>REFLETOR REDONDO C/VIDRO P/BASE E-27</t>
  </si>
  <si>
    <t>REFLETOR 250 W P/BASE E-40</t>
  </si>
  <si>
    <t>REFLETOR 400 W P/BASE E-40</t>
  </si>
  <si>
    <t>RELE BIMETALICO REGULAGEM 0,63 - 1,00A</t>
  </si>
  <si>
    <t>RELE BIMETALICO REGULAGEM 1,0 - 1,60A</t>
  </si>
  <si>
    <t>RELE BIMETALICO REGULAGEM 1,6 - 2,5A</t>
  </si>
  <si>
    <t>RELE BIMETALICO REGULAGEM 10 - 16A</t>
  </si>
  <si>
    <t>RELE BIMETALICO REGULAGEM 16 - 25A</t>
  </si>
  <si>
    <t>RELE BIMETALICO REGULAGEM 2,5 - 4A</t>
  </si>
  <si>
    <t>RELE BIMETALICO REGULAGEM 20 - 32A</t>
  </si>
  <si>
    <t>RELE BIMETALICO REGULAGEM 25 - 30A</t>
  </si>
  <si>
    <t>RELE BIMETALICO REGULAGEM 32 - 50A</t>
  </si>
  <si>
    <t>RELE BIMETALICO REGULAGEM 4 - 6,3A</t>
  </si>
  <si>
    <t>RELE BIMETALICO REGULAGEM 50 - 63A</t>
  </si>
  <si>
    <t>RELE BIMETALICO REGULAGEM 6,3 - 10A</t>
  </si>
  <si>
    <t>RELE BIMETALICO REGULAGEM 8 - 12,5A</t>
  </si>
  <si>
    <t>RELE FOTO ELETRICO COM BASE</t>
  </si>
  <si>
    <t>SAIDA HORIZONTAL PARA ELETRODUTO D=3/4"</t>
  </si>
  <si>
    <t>SAIDA HORIZONTAL PARA ELETRODUTO D=1"</t>
  </si>
  <si>
    <t>SAIDA VERTICAL PARA ELETRODUTO D=3/4"</t>
  </si>
  <si>
    <t>SAIDA VERTICAL PARA ELETRODUTO D=1"</t>
  </si>
  <si>
    <t>SAPATILHA DE AÇO GALVANIZADO PARA POSTE COM TRANSFORMADOR</t>
  </si>
  <si>
    <t>SELA DE ACO GALV.PARA CRUZETA DE MADEIRA 15 KV</t>
  </si>
  <si>
    <t>SELA ACO GALVANIZADO P/CRUZETA MADEIRA 34,5KV</t>
  </si>
  <si>
    <t>SIRENE METALICA ALCANCE 500 M</t>
  </si>
  <si>
    <t>SOQUETE ANTIVIBRATORIO P/LAMP.FLUORESCENTE</t>
  </si>
  <si>
    <t>SOQUETE INDUSTRIAL 1570 P/USO AO TEMPO</t>
  </si>
  <si>
    <t>SOQUETE P/LAMPADA FLUORESCENTE</t>
  </si>
  <si>
    <t>SOQUETE SIMPLES DE PORCELANA P/DROPS OU GLOBO</t>
  </si>
  <si>
    <t>SPOT SIMPLES</t>
  </si>
  <si>
    <t>SPOT DUPLO</t>
  </si>
  <si>
    <t>SPOT TRIPLO</t>
  </si>
  <si>
    <t>SUPORTE S1 (1 PETALA) P/LUMINARIA PADRAO A</t>
  </si>
  <si>
    <t>SUPORTE S2 (2 PETALAS) P/LUMINARIA PADRAO A</t>
  </si>
  <si>
    <t>SUPORTE S3 (3 PETALAS) P/LUMINARIA PADRAO A</t>
  </si>
  <si>
    <t>SUPORTE S4 (4 PETALAS) P/LUMINARIA PADRAO A</t>
  </si>
  <si>
    <t>SUPORTE P/TRANSFORM.EM POSTE CONCR.CIRCULAR</t>
  </si>
  <si>
    <t>SUP0RTE VERTICAL P/CANTONEIRA 50 X 50 MM</t>
  </si>
  <si>
    <t>SUPORTE DE AÇO GALVANIZADO PARA FIXAÇÃO DO PÁRA-RAIO POLIMÉRICO</t>
  </si>
  <si>
    <t>SUPORTE Z COMPLETO</t>
  </si>
  <si>
    <t>T HORIZONTAL PARA ELETROCALHA 50 X 50 MM</t>
  </si>
  <si>
    <t>T VERTICAL DE DESCIDA PARA ELETROCALHA 50 X 50 MM</t>
  </si>
  <si>
    <t>TAMPA DE ENCAIXE PARA ELETROCALHA DE 50 X 50 MM</t>
  </si>
  <si>
    <t>TAMPA CEGA CONDULETE PVC 1/2" OU 3/4"</t>
  </si>
  <si>
    <t>TAMPA CEGA CONDULETE PVC 1"</t>
  </si>
  <si>
    <t>TAMPA CEGA PETROLETE 1/2" OU 3/4" C/TAMPA</t>
  </si>
  <si>
    <t>TAMPA CEGA PETROLETE 1"</t>
  </si>
  <si>
    <t>TAMPA CEGA PLÁSTICA 4"X2" COM FURO CENTRAL (PARA TV/SOM...)</t>
  </si>
  <si>
    <t>TAMPA CEGA PLASTICA QUADRADA 4"X4"</t>
  </si>
  <si>
    <t>TAMPA CEGA PLASTICA REDONDA 4"X4"</t>
  </si>
  <si>
    <t>TAMPA CEGA PLASTICA RETANGULAR 4"X2"</t>
  </si>
  <si>
    <t>TAMPA CONDULETE PVC P/1 INTERRUPTOR DE 1 SECAO</t>
  </si>
  <si>
    <t>TAMPA CONDULETE PVC P/2 INTERRUP.1 SECAO JUNTOS</t>
  </si>
  <si>
    <t>TAMPA CONDULETE PVC P/2 INTER.1 SECAO SEPARADOS</t>
  </si>
  <si>
    <t xml:space="preserve">TAMPA DE Fo.Fo. R1 COM BASE </t>
  </si>
  <si>
    <t>TAMPA DE Fo.Fo. R2 COM BASE</t>
  </si>
  <si>
    <t>TAMPA PETROLETE P/INTERR.2 SEC.JUNTOS OU TOMADA</t>
  </si>
  <si>
    <t>TAMPA PETROLETE P/INTERRUPTOR 2 SECOES SEPARADAS</t>
  </si>
  <si>
    <t>TAMPA PETROLETE P/INTERRUPTOR 3 SECOES</t>
  </si>
  <si>
    <t>TAMPA PETROLETE P/INTERRUPTOR DE 1 SECAO</t>
  </si>
  <si>
    <t>TERMINAL DE PRESSAO 1,5 MM2</t>
  </si>
  <si>
    <t>TERMINAL DE PRESSAO 2,5 MM2</t>
  </si>
  <si>
    <t>TERMINAL DE PRESSAO 4 MM2</t>
  </si>
  <si>
    <t>TERMINAL DE PRESSAO 6 MM2</t>
  </si>
  <si>
    <t>TERMINAL DE PRESSAO 10 MM2</t>
  </si>
  <si>
    <t>TERMINAL DE PRESSAO 16 MM2</t>
  </si>
  <si>
    <t>TERMINAL DE PRESSAO 25 MM2</t>
  </si>
  <si>
    <t>TERMINAL DE PRESSAO 35 MM2</t>
  </si>
  <si>
    <t>TERMINAL DE PRESSAO 50 MM2</t>
  </si>
  <si>
    <t>TERMINAL DE PRESSAO 70 MMM2</t>
  </si>
  <si>
    <t>TERMINAL DE PRESSAO 95 MM2</t>
  </si>
  <si>
    <t>TERMINAL DE PRESSAO 120 MM2</t>
  </si>
  <si>
    <t>TERMINAL DE PRESSAO 150 MM2</t>
  </si>
  <si>
    <t>TOMADA LOGICA RJ-45 TIPO KEYSTONE JACK, CAT. 6</t>
  </si>
  <si>
    <t>TERMINAL PARA ELETROCALHA 50 X 50 MM</t>
  </si>
  <si>
    <t>TOMADA HEXAGONAL 2P + T - 10A - 250V LINHA X</t>
  </si>
  <si>
    <t>TOMADA HEXAGONAL 2P + T - 20A - 250V LINHA X</t>
  </si>
  <si>
    <t>TOMADA HEXAGONAL 2P + T - 10A - 250V</t>
  </si>
  <si>
    <t>TOMADA HEXAGONAL DUPLA 2P + T - 10A - 250V</t>
  </si>
  <si>
    <t>TOMADA HEXAGONAL 2P + T - 20A - 250V</t>
  </si>
  <si>
    <t>TOMADA TELEFONICA (4 PINOS)</t>
  </si>
  <si>
    <t>TOMADA TELEFONICA 4 PINOS 4"X2" TAMPA UNHO (PISO)</t>
  </si>
  <si>
    <t>TOMADA TELEFONICA DE 4 PINOS 4"X2" ROSQ.(PISO)</t>
  </si>
  <si>
    <t>TOMADA TELEFONICA LINHA X OU EQUIVALENTE</t>
  </si>
  <si>
    <t xml:space="preserve">TRANSFORMADOR TRIFASICO 75 KVA 13,8KV - A ÓLEO </t>
  </si>
  <si>
    <t xml:space="preserve">TRANSFORMADOR TRIFASICO, 150 KVA 13,8KV - A ÓLEO </t>
  </si>
  <si>
    <t xml:space="preserve">TRANSFORMADOR TRIFASICO,112,5 KVA 13,8KV - A ÓLEO </t>
  </si>
  <si>
    <t xml:space="preserve">TRANSFORMADOR TRIFASICO, 225 KVA, 13,8 KV - A ÓLEO </t>
  </si>
  <si>
    <t xml:space="preserve">TRANSFORMADOR TRIFASICO 300 KVA,13,8 KV - A ÓLEO </t>
  </si>
  <si>
    <t xml:space="preserve">TRANSFORMADOR TRIFASICO 500 KVA, 13,8 KV - A ÓLEO </t>
  </si>
  <si>
    <t>TRANSFORMADOR DE CORRENTE RELAÇÃO 200:5 A</t>
  </si>
  <si>
    <t>TRANSFORMADOR DE CORRENTE RELAÇÃO 250:5</t>
  </si>
  <si>
    <t>TRANSFORMADOR DE CORRENTE RELAÇÃO 350:5</t>
  </si>
  <si>
    <t>TRILHO OU SUPORTE P/BORNE TERMINAL</t>
  </si>
  <si>
    <t>TUBO FERRO GALVANIZADO DIAM. 1.1/2"</t>
  </si>
  <si>
    <t>TUBO (CARTUCHO) DE FENOLITE</t>
  </si>
  <si>
    <t>VIDRO DROPS TAMANHO MEDIO</t>
  </si>
  <si>
    <t>VIDRO DROPS TAMANHO GRANDE</t>
  </si>
  <si>
    <t>VIDRO TIPO GLOBO</t>
  </si>
  <si>
    <t>VERGALHAO ROSCA TOTAL D=1/4"</t>
  </si>
  <si>
    <t>VERGALHAO ROSCA TOTAL D=5/16"</t>
  </si>
  <si>
    <t>INSTALAÇÕES HIDRO-SANITÁRIAS</t>
  </si>
  <si>
    <t>INSTALACOES HIDRO-SANITARIAS</t>
  </si>
  <si>
    <t>L O U C A S  E  M E T A I S</t>
  </si>
  <si>
    <t>V A S O  S A N I T A R I O / A C E S S O R I O S</t>
  </si>
  <si>
    <t>VASO SANITARIO (2a. LINHA)</t>
  </si>
  <si>
    <t>BACIA TURCA COM TUBO DE LIGAÇÃO</t>
  </si>
  <si>
    <t>ANEL DE VEDAÇÃO PARA VASO SANITÁRIO</t>
  </si>
  <si>
    <t>CAIXA DE DESCARGA EXTERNA</t>
  </si>
  <si>
    <t>TUBO DE DESCIDA PARA CAIXA DE DESCARGA ( LONGO 1.1/2" )</t>
  </si>
  <si>
    <t>TUBO PARA VÁLVULA DE DESCARGA ( CURTO 1.1/2" )</t>
  </si>
  <si>
    <t>TUBO DE LIGACAO PVC CROMADO 1.1/2" / ESPUDE  - (ENTRADA)</t>
  </si>
  <si>
    <t>VALVULA DE DESCARGA - PLASTICO</t>
  </si>
  <si>
    <t>VÁLVULA DE DESCARGA C/ACABAMENTO ANTI-VANDALISMO</t>
  </si>
  <si>
    <t>VÁLVULA DE DESCARGA COM SISTEMA PASSANTE EM POLÍMERO - OPÇÃO ECONÔMICA ( ALTA SEGURANÇA)</t>
  </si>
  <si>
    <t>CONJUNTO DE FIXACAO P/VASO SANITARIO (PAR)</t>
  </si>
  <si>
    <t xml:space="preserve">CJ    </t>
  </si>
  <si>
    <t>ASSENTO P/VASO SANITÁRIO 2ª LINHA</t>
  </si>
  <si>
    <t>PAPELEIRA LOUCA - EMBUTIR</t>
  </si>
  <si>
    <t>PAPELEIRA PVC DE SOBREPOR</t>
  </si>
  <si>
    <t>L A V A T O R I O / A C E S S O R I O S</t>
  </si>
  <si>
    <t>LAVATORIO C/COLUNA</t>
  </si>
  <si>
    <t>LAVATORIO MEDIO S/COLUNA</t>
  </si>
  <si>
    <t>LAVATORIO C/COLUNA 2a. LINHA</t>
  </si>
  <si>
    <t>LAVATORIO MEDIO S/COLUNA 2a. LINHA</t>
  </si>
  <si>
    <t>FIXACAO P/LAVATORIO (PAR)</t>
  </si>
  <si>
    <t xml:space="preserve">PAR   </t>
  </si>
  <si>
    <t>LIGAÇÃO FLEXÍVEL PVC DIAM.1/2" (ENGATE)</t>
  </si>
  <si>
    <t>SIFAO P/LAVATORIO METALICO DIAM.1"X1.1/2"</t>
  </si>
  <si>
    <t>SIFAO P/LAVATORIO PVC DIAM.1"X1.1/2"</t>
  </si>
  <si>
    <t>SIFAO FLEXIVEL UNIVERSAL ( SANFONADO) EM PVC PARA LAVATORIO</t>
  </si>
  <si>
    <t>SIFAO FLEXIVEL UNIVERSAL ( SANFONADO) EM PVC CROMADO PARA LAVATORIO</t>
  </si>
  <si>
    <t>TORNEIRA P/LAVATORIO DIAMETRO 1/2"-2a. LINHA</t>
  </si>
  <si>
    <t>VALVULA P/LAVATORIO OU BEBEDOURO METALICO DIAMETRO 1"</t>
  </si>
  <si>
    <t>CUBA DE LOUCA DE EMBUTIR OVAL COM LADRÃO</t>
  </si>
  <si>
    <t>CUBA DE LOUCA OVAL DE EMBUTIR 2a. LINHA</t>
  </si>
  <si>
    <t>M I C T O R I O/A C E S S O R I O S</t>
  </si>
  <si>
    <t>SIFÃO METÁLICO 1 1/2" X 2" P/MICTÓRIO</t>
  </si>
  <si>
    <t>VALVULA 1" P/MICTORIO TIPO COCHO</t>
  </si>
  <si>
    <t>P I A / A C E S S O R I O S</t>
  </si>
  <si>
    <t>PIA MARMORE/GRANITO SINTÉTICO 1,20X0,60 M</t>
  </si>
  <si>
    <t>PIA MARMORE/GRANITO SINTÉTICO 2,00 X 0,60 M</t>
  </si>
  <si>
    <t>TORNEIRA P/PIA DIAM. 1/2" E 3/4" PAREDE</t>
  </si>
  <si>
    <t>TORNEIRA P/PIA OU BEBED .1/2" E 3/4" DE PAREDES-2a.LINHA</t>
  </si>
  <si>
    <t>SIFAO PVC P/PIA 1.1/2" X 2"</t>
  </si>
  <si>
    <t>SIFAO P/PIA 1.1/2"X2" PVC CROMADO</t>
  </si>
  <si>
    <t>VALVULA P/PIA METALICA - 2a.LINHA  1.1/2" X 3.3/4"</t>
  </si>
  <si>
    <t>CUBA INOX 56X34X17CM E=0,6MM-AÇO 304 (CUBA Nº2)</t>
  </si>
  <si>
    <t>CUBA INOX 35X40X15CM E=0,6MM-AÇO 304 (CUBA Nº 3)</t>
  </si>
  <si>
    <t>CUBA INOX 50X40X20CM E=0,7MM-AÇO 304</t>
  </si>
  <si>
    <t>TANQUE (PANELAO) INOX 60 X 70 X 40 CM CH.18</t>
  </si>
  <si>
    <t>F I L T R O / C H U V E I R O</t>
  </si>
  <si>
    <t>CHUVEIRO ELETRICO PVC  C/BRACO METALICO</t>
  </si>
  <si>
    <t>CHUVEIRO PVC C/BRACO METALICO (DUCHA FRIA)</t>
  </si>
  <si>
    <t>CHUVEIRO PVC COM BRACO DE PVC (DUCHA FRIA)</t>
  </si>
  <si>
    <t>CHUVEIRO METALICO C/BRACO DE PVC</t>
  </si>
  <si>
    <t>CABIDE TIPO GANCHO (LOUCA)</t>
  </si>
  <si>
    <t>PORTA TOALHA EM INOX (HASTE)</t>
  </si>
  <si>
    <t>SABONETEIRA DE LOUCA DE EMBUTIR</t>
  </si>
  <si>
    <t>SABONETEIRA EM PVC</t>
  </si>
  <si>
    <t>FILTRO CENTRAL EM AÇO INOX 304 VAZÃO DE 3.000 L/H / INSTALADO</t>
  </si>
  <si>
    <t>T A N Q U E S / T O R N E I R A S  J A R D I M S</t>
  </si>
  <si>
    <t>TANQUE MARMORE/GRANITO SINTÉTICO C/UMA CUBA E 1 BATEDOR</t>
  </si>
  <si>
    <t>TANQUE MARMORE/GRANITO SINTÉTICO C/DUAS CUBAS E 1 BATEDOR</t>
  </si>
  <si>
    <t>TANQUE MARMORE/GRANITO SINTÉTICO  / 1 BATEDOR</t>
  </si>
  <si>
    <t>TANQUE DE ACO INOX - CHAPA 0,7MM</t>
  </si>
  <si>
    <t>TORNEIRA DE JARDIM COM BICO P/MANGUEIRA DIÂM. 1/2" E 3/4"</t>
  </si>
  <si>
    <t>TUBO DE DESPEJO P/ VÁLVULA (PIA/TANQUE)</t>
  </si>
  <si>
    <t>VALVULA P/TANQUE PVC</t>
  </si>
  <si>
    <t>TAMPA  T-5 ARTICULADA 20X20</t>
  </si>
  <si>
    <t>CAIXA ALVENARIA P/TORNEIRA JARDIM</t>
  </si>
  <si>
    <t>R E G I S T R O S</t>
  </si>
  <si>
    <t>REGISTRO GAVETA BRUTO DIAMETRO 1/2"</t>
  </si>
  <si>
    <t>REGISTRO DE GAVETA BRUTO DIAMETRO 1.1/4"</t>
  </si>
  <si>
    <t>REGISTRO DE GAVETA BRUTO DIAMETRO 2"</t>
  </si>
  <si>
    <t>REGISTRO DE GAVETA BRUTO 3"</t>
  </si>
  <si>
    <t>REGISTRO DE GAVETA BRUTO 4"</t>
  </si>
  <si>
    <t>REGISTRO DE GAVETA C/CANOPLA DIAMETRO 1/2"</t>
  </si>
  <si>
    <t>REGISTRO DE GAVETA C/CANOPLA DIAMETRO 1"</t>
  </si>
  <si>
    <t>REGISTRO DE GAVETA C/CANOPLA DIAMETRO 1.1/4"</t>
  </si>
  <si>
    <t>REGISTRO DE GAVETA C/CANOPLA DIAMETRO 1.1/2"</t>
  </si>
  <si>
    <t>REGIST. GAVETA C/CANOPLA DIAM.3/4"(20 MM)-2a LINHA</t>
  </si>
  <si>
    <t>REGISTRO GAVETA C/CANOPLA DIAM.1" (25 MM) 2a. LINHA</t>
  </si>
  <si>
    <t>REGIST.GAVETA C/CANOPLA DIAM.1.1/4" (32MM) - 2a LINHA</t>
  </si>
  <si>
    <t>REGISTRO DE PRESSAO C/CANOPLA CROMADO DIAM.1/2"</t>
  </si>
  <si>
    <t>REGISTRO DE PRESSAO C/CANOPLA CROMADA DIAM.3/4"</t>
  </si>
  <si>
    <t>REGIST.PRESSAO C/CANOPLA DIAM.3/4" - 2a.LINHA</t>
  </si>
  <si>
    <t>REGISTRO DE ESFERA DIAM.1/2"</t>
  </si>
  <si>
    <t>REGISTRO DE ESFERA DIAMETRO 3/4"</t>
  </si>
  <si>
    <t>REGISTRO DE ESFERA DIAMETRO 1"</t>
  </si>
  <si>
    <t>REGISTRO DE ESFERA DIAMETRO 1.1/4"</t>
  </si>
  <si>
    <t>REGISTRO DE ESFERA DIAMETRO 1.1/2"</t>
  </si>
  <si>
    <t>REGISTRO DE ESFERA DIAMETRO 2"</t>
  </si>
  <si>
    <t>REGISTRO DE ESFERA DIAMETRO 2.1/2"</t>
  </si>
  <si>
    <t>REGISTRO DE ESFERA DIAM.3"</t>
  </si>
  <si>
    <t>REGISTRO DE ESFERA DIAMETRO 4"</t>
  </si>
  <si>
    <t>AGUA FRIA</t>
  </si>
  <si>
    <t>T U B O S   DE  P V C   S O L D A V E L</t>
  </si>
  <si>
    <t>TUBO SOLDAVEL PVC MARROM DIAMETRO 20 mm</t>
  </si>
  <si>
    <t>TUBO SOLDAVEL PVC MARROM DIAM.(40 mm)</t>
  </si>
  <si>
    <t>TUBO SOLDAVEL PVC MARROM DIAM. 50 mm</t>
  </si>
  <si>
    <t>TUBO SOLDAVEL PVC MARROM DIAMETRO 60 mm (2")</t>
  </si>
  <si>
    <t>TUBO SOLDAVEL PVC MARROM DIAMETRO 75 mm</t>
  </si>
  <si>
    <t>TUBO SOLDAVEL PVC MARROM DIAMETRO 85 mm</t>
  </si>
  <si>
    <t>TUBO SOLDAVEL PVC MARROM DIAMETRO 110 mm</t>
  </si>
  <si>
    <t>A D A P T A D O R E S  DE   P V C    S O L D A V E</t>
  </si>
  <si>
    <t>ADAPTAD.PVC SOLD.LONGO C/FLANGES LIVRES P/CX.DAGUA 25X3/4"</t>
  </si>
  <si>
    <t>ADAPTAD.PVC SOLD.LONGO C/FLANGES LIVRES P/CX.DAGUA 32X1"</t>
  </si>
  <si>
    <t>ADAPTAD.PVC SOLD.LONGO C/FLANGES LIVRES P/ CX.DAGUA 50X1.1/2</t>
  </si>
  <si>
    <t>ADAPTAD.PVC SOLD.LONGO C/FLANGES LIVRES P/CX.DAGUA 60X2"</t>
  </si>
  <si>
    <t>ADAPTADOR PVC SOLD.LONGO C/FLANGES LIVRES P/CX.DAGUA 110 X 4"</t>
  </si>
  <si>
    <t>ADAPTAD.SOLD. C/FL.LIVRES P/CX.DAGUA 25X3/4"</t>
  </si>
  <si>
    <t>ADAPTADOR SOLD.C/FLANGES LIVRES P/CX.DAGUA 32X1"</t>
  </si>
  <si>
    <t>ADAPTADOR SOLD.C/FLANGES LIV.P/CX.DAGUA 40X1.1/4"</t>
  </si>
  <si>
    <t>ADAPTAD.SOLD.C/FL.LIVRES P/CX.DAGUA 50X1.1/2"</t>
  </si>
  <si>
    <t>ADAPTAD.SOLD.CURTO C/BOLSA E ROSCA P/REG.20X1/2"</t>
  </si>
  <si>
    <t>ADAPTAD.SOLD.CURTO C/BOLSA/ROSCA P/REG.40X1 1/4"</t>
  </si>
  <si>
    <t>ADAPTAD.SOLD.CURTO C/BOLSA/ROSCA P/REGIST.60X2"</t>
  </si>
  <si>
    <t>ADAPTADOR SOLDAVEL CURTO C/BR P/REG. 85 X 3"</t>
  </si>
  <si>
    <t>ADAPTADOR SOLDAVEL CURTO C/BR P/REG. 110 X 4"</t>
  </si>
  <si>
    <t>ADAPTAD.JUNTA ELAST.P/SIFAO METAL.40MM X 1.1/2"</t>
  </si>
  <si>
    <t>ADAPTADOR PVC P/SIFAO PVC 40 MM X 1.1/4"</t>
  </si>
  <si>
    <t>L U V A S  DE  P V C</t>
  </si>
  <si>
    <t>LUVA SOLDAVEL DIAMETRO 20 mm</t>
  </si>
  <si>
    <t>LUVA SOLDAVEL DIAMETRO 25 mm</t>
  </si>
  <si>
    <t>LUVA SOLDAVEL DIAMETRO 32 mm</t>
  </si>
  <si>
    <t>LUVA SOLDAVEL DIAMETRO 40 mm</t>
  </si>
  <si>
    <t>LUVA SOLDAVEL DIAMETRO 50 mm</t>
  </si>
  <si>
    <t>LUVA SOLDAVEL DIAMETRO 60 mm</t>
  </si>
  <si>
    <t>LUVA SOLDAVEL DIAMETRO 75 mm</t>
  </si>
  <si>
    <t>LUVA SOLDAVEL DIAMETRO 85 mm</t>
  </si>
  <si>
    <t>LUVA SOLDAVEL DIAMETRO 110 mm</t>
  </si>
  <si>
    <t>LUVA DE REDUCAO SOLDAVEL DIAMETRO 25 X 20 mm</t>
  </si>
  <si>
    <t>LUVA DE REDUCAO SOLDAVEL C/ROSCA 25 X 1/2"</t>
  </si>
  <si>
    <t>LUVA DE REDUCAO SOLDAVEL DIAMETRO 32 X 25 mm</t>
  </si>
  <si>
    <t>LUVA SOLDAVEL C/ROSCA DIAMETRO 20 X 1/2"</t>
  </si>
  <si>
    <t>LUVA SOLDAVEL C/ROSCA DIAMETRO 25 X 3/4"</t>
  </si>
  <si>
    <t>LUVA SOLDAVEL C/ROSCA DIAMETRO 32 X 1"</t>
  </si>
  <si>
    <t>LUVA SOLDAVEL C/ROSCA DIAMETRO 40 X 1.1/4"</t>
  </si>
  <si>
    <t>LUVA SOLDAVEL C/ROSCA DIAMETRO 50 X 1.1/2"</t>
  </si>
  <si>
    <t>LUVA SOLD.C/BUCHA DE LATAO 20 X 1/2" COR AZUL</t>
  </si>
  <si>
    <t>LUVA RED.SOLDAVEL C/BUCHA LATAO DIAM.25 X 1/2"</t>
  </si>
  <si>
    <t>LUVA SOLD.C/BUCHA DE LATAO 25X3/4" COR AZUL</t>
  </si>
  <si>
    <t>B U C H A S</t>
  </si>
  <si>
    <t>BUCHA DE REDUCAO SOLD.CURTA 25 MM X 20 MM</t>
  </si>
  <si>
    <t>BUCHA DE REDUCAO SOLD.CURTA 40 X 32 mm</t>
  </si>
  <si>
    <t>BUCHA DE REDUCAO SOLD.CURTO 50 X 40 mm</t>
  </si>
  <si>
    <t>BUCHA DE REDUCAO SOLDAVEL CURTA 85 X 75 mm</t>
  </si>
  <si>
    <t>BUCHA DE REDUCAO SOLDAVEL CURTA 110 X 85 mm</t>
  </si>
  <si>
    <t>BUCHA DE REDUCAO SOLD.LONGA 32 X 20 mm</t>
  </si>
  <si>
    <t>BUCHA DE REDUCAO SOLD.LONGA 40 X 20 mm</t>
  </si>
  <si>
    <t>BUCHA DE REDUCAO SOLD.LONGA 40 X 25</t>
  </si>
  <si>
    <t>BUCHA DE REDUCAO SOLD.LONGA 50 X 20 mm</t>
  </si>
  <si>
    <t>BUCHA DE REDUCAO SOLDAVEL LONGA 60 X 25 mm</t>
  </si>
  <si>
    <t>BUCHA DE REDUCAO SOLDAVEL LONGA 60 X 32 mm</t>
  </si>
  <si>
    <t>BUCHA DE REDUCAO SOLDAVEL LONGA 60 X 40 mm</t>
  </si>
  <si>
    <t>BUCHA DE REDUÇÃO SOLDÁVEL LONGA 75 X 50 MM</t>
  </si>
  <si>
    <t>BUCHA DE REDUÇÃO SOLDÁVEL LONGA 110 X 60 MMM</t>
  </si>
  <si>
    <t>N I P E L S</t>
  </si>
  <si>
    <t>NIPLE COM ROSCA DIAMETRO 1/2"</t>
  </si>
  <si>
    <t>NIPLE COM ROSCA DIAMETRO 3/4"</t>
  </si>
  <si>
    <t>NIPLE COM ROSCA DIAMETRO 1"</t>
  </si>
  <si>
    <t>NIPLE COM ROSCA DIAMETRO 1.1/4"</t>
  </si>
  <si>
    <t>NIPLE COM ROSCA DIAMETRO 1.1/2"</t>
  </si>
  <si>
    <t>NIPLE COM ROSCA DIAMETRO 2"</t>
  </si>
  <si>
    <t>NIPLE COM ROSCA DIAMETRO 2.1/2"</t>
  </si>
  <si>
    <t>NIPLE COM ROSCA DIAMETRO 3"</t>
  </si>
  <si>
    <t>NIPLE COM ROSCA DIAMETRO 4"</t>
  </si>
  <si>
    <t>C A P</t>
  </si>
  <si>
    <t>CAP PVC ROSCAVEL DIAMETRO 1/2" (20 mm)</t>
  </si>
  <si>
    <t>CAP PVC ROSCAVEL DIAMETRO 3/4" (25 mm)</t>
  </si>
  <si>
    <t>CAP PVC ROSCAVEL DIAMETRO 1" (32 mm)</t>
  </si>
  <si>
    <t>CAP PVC ROSCAVEL DIAMETRO 1.1/4" (40 mm)</t>
  </si>
  <si>
    <t>CAP PVC ROSCAVEL DIAMETRO 1.1/2"</t>
  </si>
  <si>
    <t>CAP PVC ROSCAVEL DIAMETRO 2"</t>
  </si>
  <si>
    <t>CAP PVC SOLDAVEL 20 mm</t>
  </si>
  <si>
    <t>CAP SOLD. DIAMETRO 25 mm</t>
  </si>
  <si>
    <t>CAP PVC SOLDAVEL 32 mm</t>
  </si>
  <si>
    <t>CAP PVC SOLDAVEL DIAMETRO 40 mm</t>
  </si>
  <si>
    <t>CAP PVC SOLDAVEL DIAMETRO 50 mm</t>
  </si>
  <si>
    <t>CAP PVC SOLDAVEL DIAMETRO 60 mm</t>
  </si>
  <si>
    <t>CAP PVC SOLDAVEL DIAMETRO 75 mm</t>
  </si>
  <si>
    <t>CAP PVC SOLDAVEL DIAMETRO 85 mm</t>
  </si>
  <si>
    <t>CAP PVC SOLDAVEL DIAMETRO 110 mm</t>
  </si>
  <si>
    <t>J O E L H O S</t>
  </si>
  <si>
    <t>JOELHO 45 GRAUS SOLDAVEL 20 mm</t>
  </si>
  <si>
    <t>JOELHO 45 GRAUS SOLDAVEL 25 mm</t>
  </si>
  <si>
    <t>JOELHO 45 GRAUS SOLDAVEL 32 mm</t>
  </si>
  <si>
    <t>JOELHO 45 GRAUS SOLDAVEL 40 mm</t>
  </si>
  <si>
    <t>JOELHO 45 GRAUS SOLDAVEL 60 mm</t>
  </si>
  <si>
    <t>JOELHO 45 GRAUS SOLDAVEL 75 mm</t>
  </si>
  <si>
    <t>JOELHO 45 GRAUS SOLDAVEL 85 mm</t>
  </si>
  <si>
    <t>JOELHO 45 GRAUS SOLDAVEL 110 mm</t>
  </si>
  <si>
    <t>JOELHO 90 GRAUS SOLDAVEL DIAMETRO 20 MM</t>
  </si>
  <si>
    <t>JOELHO 90 GRAUS SOLDAVEL DIAMETRO 40 mm (1.1/4")</t>
  </si>
  <si>
    <t>JOELHO 90 GRAUS SOLDAVEL DIAMETRO 60 mm</t>
  </si>
  <si>
    <t>JOELHO 90 GRAUS SOLDAVEL DIAMETRO 85 mm</t>
  </si>
  <si>
    <t>JOELHO 90 GRAUS SOLDAVEL DIAMETRO 110 mm (MARROM)</t>
  </si>
  <si>
    <t>JOELHO REDUÇÃO 90º SOLDÁVEL  32 mm X 25 mm</t>
  </si>
  <si>
    <t>JOELHO 90 GRAUS ROSCAVEL 1/2" (MARROM)</t>
  </si>
  <si>
    <t>JOELHO 90 GRAUS ROSCAVEL DIAMETRO 3/4"</t>
  </si>
  <si>
    <t>JOELHO 90 GRAUS ROSCAVEL DIAMETRO 1"</t>
  </si>
  <si>
    <t>JOELHO 90 GRAUS SOLDAVEL/ROSCA DIAM.20 X 1/2"</t>
  </si>
  <si>
    <t>JOELHO 90 GRAUS SOLD./ROSCA 25 X 3/4"</t>
  </si>
  <si>
    <t>JOELHO REDUCAO 90 GRAUS SOLD./ROSCA 25 X 1/2"</t>
  </si>
  <si>
    <t>JOELHO 90 GRAUS SOLD.C/BUCHA LATAO 20 X 1/2"</t>
  </si>
  <si>
    <t>JOELHO RED.90 GR.C/ROSCA E BUC.LATAO 3/4"X1/2"</t>
  </si>
  <si>
    <t>JOELHO DE REDUCAO 90 GRAUS SOLD.DIAM.25X20MM</t>
  </si>
  <si>
    <t>JOELHO 90 GRAUS C/ROSCA E BUCHA LATAO DIAM.1/2"</t>
  </si>
  <si>
    <t>JOELHO 90 GRAUS C/ROSCA E BUCHA LATAO DIAM. 3/4</t>
  </si>
  <si>
    <t>T E</t>
  </si>
  <si>
    <t>TE 90 GRAUS SOLDAVEL DIAMETRO 20 mm</t>
  </si>
  <si>
    <t>TE 90 GRAUS SOLDAVEL DIAMETRO 40 mm</t>
  </si>
  <si>
    <t>TE 90 GRAUS SOLDAVEL DIAMETRO 75 mm</t>
  </si>
  <si>
    <t>TE 90 GRAUS SOLDAVEL DIAMETRO 85 mm</t>
  </si>
  <si>
    <t>TE 90 GRAUS SOLDAVEL DIAMETRO 110 mm</t>
  </si>
  <si>
    <t>TE DE REDUCAO 90 GRAUS SOLDAVEL 25 X 20 mm</t>
  </si>
  <si>
    <t>TE REDUCAO 90 GRAUS SOLDAVEL 40 X 32 mm</t>
  </si>
  <si>
    <t>TE DE REDUCAO 90 GRAUS SOLD.50 X 20 MM</t>
  </si>
  <si>
    <t>TE REDUCAO 90 GRAUS SOLDAVEL 50 X 40 mm</t>
  </si>
  <si>
    <t>TE DE REDUCAO 90 GRAUS SOLDAVEL 75 X 50 MM</t>
  </si>
  <si>
    <t>TE DE REDUCAO 90 GRAUS SOLDAVEL 85 X 60 MM</t>
  </si>
  <si>
    <t>TE DE REDUCAO 90 GRAUS SOLDAVEL 110 X 60 MM</t>
  </si>
  <si>
    <t>TE REDUÇÃO 90º SOLD.C/ROSCA 32 X 32 X 3/4"</t>
  </si>
  <si>
    <t>TE REDUCAO 90 GRAUS SOLD.C/ROSCA 25X25X1/2"</t>
  </si>
  <si>
    <t>TE 90 GR.SOLD.C/ROSCA NA BOLSA CENT.20X20X1/2"</t>
  </si>
  <si>
    <t>TE90 GR.SOLD.C/ROSCA NA BOLSA CENT.25X25X3/4"</t>
  </si>
  <si>
    <t>TE 90 GR.SOLD.C/BUC.LATAO NA BOLSA CENT.20X20X1/2"</t>
  </si>
  <si>
    <t>TE 90 GR.SOLD.C/BUC.LATAO NA BOLSA CENT.25X25X3/4"</t>
  </si>
  <si>
    <t>TE RED.SOLD.90GR.BUC.LATAO BOLSA CENT.25X25X1/2"</t>
  </si>
  <si>
    <t>U N I A O</t>
  </si>
  <si>
    <t>UNIAO SOLDAVEL DIAMETRO 20 mm</t>
  </si>
  <si>
    <t>UNIAO SOLDAVEL DIAMETRO 25 mm</t>
  </si>
  <si>
    <t>UNIAO SOLDAVEL DIAMETRO 32 mm</t>
  </si>
  <si>
    <t>UNIAO SOLDAVEL DIAMETRO 40 mm</t>
  </si>
  <si>
    <t>UNIAO SOLDAVEL DIAMETRO 50 mm</t>
  </si>
  <si>
    <t>UNIAO SOLDAVEL DIAMETRO 60 mm</t>
  </si>
  <si>
    <t>UNIAO SOLDAVEL DIAMETRO 75 mm</t>
  </si>
  <si>
    <t>A D E S I V O S:</t>
  </si>
  <si>
    <t>ADESIVO PLASTICO - FRASCO 850 G</t>
  </si>
  <si>
    <t>ADESIVO PLASTICO - BISNAGA 75 G</t>
  </si>
  <si>
    <t>SOLUCAO LIMPADORA 200 CM3</t>
  </si>
  <si>
    <t>SOLUCAO LIMPADORA 1000 CM3</t>
  </si>
  <si>
    <t>C U R V A S</t>
  </si>
  <si>
    <t>CURVA 90 GRAUS SOLDAVEL DIAMETRO 20 mm</t>
  </si>
  <si>
    <t>CURVA 90 GRAUS SOLDAVEL DIAMETRO 25 mm</t>
  </si>
  <si>
    <t>CURVA 90 GRAUS SOLDAVEL DIAMETRO 32 mm</t>
  </si>
  <si>
    <t>CURVA 90 GRAUS SOLDAVEL DIAMETRO 40 mm</t>
  </si>
  <si>
    <t>CURVA 90 GRAUS SOLDAVEL DIAMETRO 50 mm</t>
  </si>
  <si>
    <t>CURVA 90 GRAUS SOLDAVEL DIAMETRO 60 mm</t>
  </si>
  <si>
    <t>CURVA 45º DIAMETRO 50 MM</t>
  </si>
  <si>
    <t>CURVA 45 GRAUS SOLDAVEL DIAMETRO 75 MM</t>
  </si>
  <si>
    <t>C R U Z E T A S</t>
  </si>
  <si>
    <t>CRUZETA SOLDAVEL DIAMETRO 25 mm</t>
  </si>
  <si>
    <t>CRUZETA SOLDAVEL DIAMETRO 50 mm</t>
  </si>
  <si>
    <t>PLUG</t>
  </si>
  <si>
    <t>PLUG PVC COM ROSCA 1/2"</t>
  </si>
  <si>
    <t>E S G O T O   S A N I T A R I O</t>
  </si>
  <si>
    <t>BUCHA DE REDUCAO LONGA DIAM. 50 X 40 MM</t>
  </si>
  <si>
    <t>CAP DIAMETRO 50 MM ESGOTO PRIMARIO</t>
  </si>
  <si>
    <t>CAP DIAMETRO 75 MM ESGOTO PRIMARIO</t>
  </si>
  <si>
    <t>CAP DIAMETRO 100 MM ESGOTO PRIMARIO</t>
  </si>
  <si>
    <t>C O R P O  DE C A I X A  S I F O N A D A/R A L O</t>
  </si>
  <si>
    <t>CORPO CX. SIFONADA DIAM. 150 X 185 X 75</t>
  </si>
  <si>
    <t>CORPO CX. SIFONADA DIAM. 250 X 172 X 50</t>
  </si>
  <si>
    <t>CORPO CX. SIFONADA DIAM. 250 X 230 X 75</t>
  </si>
  <si>
    <t>CORPO RALO SIFONADO CONICO DIAM. 100 X 40</t>
  </si>
  <si>
    <t>CORPO RALO SECO CONICO DIAM. 100 X 40 MM</t>
  </si>
  <si>
    <t>CORPO RALO SECO CILINDRICO 100 X 40</t>
  </si>
  <si>
    <t>CORPO RALO SIFONADO CILINDRICO 100 X 40</t>
  </si>
  <si>
    <t>CORPO RALO SIFONADO QUADRADO 100 X 53 X 40</t>
  </si>
  <si>
    <t>PROLONGAMENTO DE CX.SIFONADA 100 MM</t>
  </si>
  <si>
    <t>PROLONGAMENTO DE CX.SINFONADA 150 MM</t>
  </si>
  <si>
    <t>PROLONGAMENTO DE CX.SINFONADA250 MM</t>
  </si>
  <si>
    <t>CURVA 45 GRAUS DIAMETRO 40 MM</t>
  </si>
  <si>
    <t>CURVA 45 GRAUS DIAMETRO 100 MM</t>
  </si>
  <si>
    <t>CURVA 90 GRAUS CURTA DIAM. 75 MM</t>
  </si>
  <si>
    <t>CURVA 90 GRAUS LONGA DIAM. 40 MM</t>
  </si>
  <si>
    <t>CURVA 90 GRAUS LONGA DIAM. 50 MM</t>
  </si>
  <si>
    <t>CURVA 90 GRAUS LONGA DIAM. 75 MM</t>
  </si>
  <si>
    <t>CURVA 90 GRAUS LONGA DIAM. 100 MM</t>
  </si>
  <si>
    <t>G R E L H A S</t>
  </si>
  <si>
    <t>GRELHA QUADRADA ACO INOX ROTATIVO DIAM.100 MM</t>
  </si>
  <si>
    <t>GRELHA QUADRADA ACO INOX ROTATIVO DIAM.150 MM</t>
  </si>
  <si>
    <t>GRELHA QUADRADA ACO INOX SIMP. DIAM. 100 MM</t>
  </si>
  <si>
    <t>GRELHA QUADRADA ACO INOX SIMPLES DIAM.150 MM</t>
  </si>
  <si>
    <t>GRELHA QUADRADA BRANCA DIAM. 100 MM</t>
  </si>
  <si>
    <t>GRELHA QUADRADA BRANCA DIAM. 150 MM</t>
  </si>
  <si>
    <t>GRELHA QUADRADA CROMADA DIAM. 150 MM</t>
  </si>
  <si>
    <t>GRELHA QUADRADA CROMADA DIAMETRO 100 MM</t>
  </si>
  <si>
    <t>GRELHA REDONDA ACO INOX ROTATIVA DIAM. 100 MM</t>
  </si>
  <si>
    <t>GRELHA REDONDA ACO INOX ROTATIVA DIAM. 150 MM</t>
  </si>
  <si>
    <t>GRELHA REDONDA ACO INOX SIMPLES DIAM. 100 MM</t>
  </si>
  <si>
    <t>GRELHA REDONDA ACO INOX SIMPLES DIAM. 150 MM</t>
  </si>
  <si>
    <t>GRELHA REDONDA BRANCA DIAM. 100 MM</t>
  </si>
  <si>
    <t>GRELHA REDONDA BRANCA DIAM. 150 MM</t>
  </si>
  <si>
    <t>GRELHA REDONDA CROMADA DIAM.100 MM</t>
  </si>
  <si>
    <t>GRELHA REDONDA CROMADA DIAM.150 MM</t>
  </si>
  <si>
    <t>D I V E R S O S</t>
  </si>
  <si>
    <t>HIDROMETRO DIAM.RAMAL = 25 MM VAZAO =1,5  A 3 M3</t>
  </si>
  <si>
    <t>KIT CAVALETE D=25MM P/HIDRÔMETRO 1,5-3,0-5,0 M3/MURETA/CAIXA</t>
  </si>
  <si>
    <t>BOMBA SUBMERSA VIBRATÓRIA</t>
  </si>
  <si>
    <t>TAMPA PARA CAIXA PASSAGEM FERRO FUNDIDO T-33 - TRÁFEGO PESADO</t>
  </si>
  <si>
    <t>CAIXA DE PASSAGEM 60 X 60 CM</t>
  </si>
  <si>
    <t>TAMPA EM CONCRETO PARA A CAIXA DE PASSAGEM 60X60CM</t>
  </si>
  <si>
    <t>CAIXA DE AREIA 60 X 60 S/TAMPA</t>
  </si>
  <si>
    <t xml:space="preserve">CAIXA DE AREIA 60X60CM C/GRELHA METÁLICA FERRO CHATO PADRÃO AGETOP </t>
  </si>
  <si>
    <t>CAIXA DE INSPEÇÃO - ALVENARIA DE 1 VEZ REVESTIDA COM ARGAMASSA</t>
  </si>
  <si>
    <t>TAMPA  PARA CAIXA PASSAGEM FERRO FUNDIDO T-33 - TRÁFEGO LEVE</t>
  </si>
  <si>
    <t xml:space="preserve">TAMPÃO DE FERRO FUNDIDO PARA POÇO DE VISITA T-60 SIMPLES PARA TRÁFEGO LEVE  </t>
  </si>
  <si>
    <t xml:space="preserve">TAMPÃO DE FERRO FUNDIDO PARA POÇO DE VISITA T-60 SIMPLES PARA TRÁFEGO PESADO </t>
  </si>
  <si>
    <t>CAIXA DE GORDURA E INSPEÇÃO EM PVC/ABS 19 LITROS COM TAMPA E PORTA TAMPA E CESTO DE LIMPEZA REMOVÍVEL</t>
  </si>
  <si>
    <t>CAIXA DE GORDURA 50 l. CONCRETO PADRÃO AGETOP IMPERMEABILIZADA</t>
  </si>
  <si>
    <t>CAIXA DE GORDURA 100 L CONCRETO PADRÃO AGETOP IMPERMEABILIZADA</t>
  </si>
  <si>
    <t>CAIXA DE GORDURA 120 L. CONCRETO PADRÃO AGETOP IMPERMEABILIZADA</t>
  </si>
  <si>
    <t>CAIXA DE GORDURA 600 L. CONCRETO PADRÃO AGETOP IMPERMEABILIZADA</t>
  </si>
  <si>
    <t>CAIXA DAGUA POLIETILENO 500 LTS.C/TAMPA</t>
  </si>
  <si>
    <t>CAIXA DAGUA POLIETILENO 1000 LTS. C/TAMPA</t>
  </si>
  <si>
    <t xml:space="preserve">FOSSA SEPTICA 1500 LITROS COM IMPERMEABILIZAÇÃO </t>
  </si>
  <si>
    <t>FOSSA SEPTICA 2500 LITROS COM IMPERMEABILIZAÇÃO</t>
  </si>
  <si>
    <t>FOSSA SEPTICA 3000 LITROS COM IMPERMEABILIZAÇÃO</t>
  </si>
  <si>
    <t>FOSSA SEPTICA 4500 LITROS COM IMPERMEABILIZAÇÃO</t>
  </si>
  <si>
    <t>FOSSA SEPTICA 8700 LITROS COM IMPERMEABILIZAÇÃO</t>
  </si>
  <si>
    <t>SUMIDOURO COM DIÂMETRO=1,60M E  PROFUNDIDADE=4,50 M</t>
  </si>
  <si>
    <t>RES.METALICO TAÇA AÇO PATINÁVEL-V=5M3-COL.SEC.H=6M+FUNDAÇÃO+LOGOTIPO</t>
  </si>
  <si>
    <t>RES.METALICO TAÇA AÇO PATINÁVEL-V=10M3-COL.SEC.H=6M+FUNDAÇÃO+LOGOTIPO</t>
  </si>
  <si>
    <t>RES.METALICO TAÇA AÇO PATINÁVEL-V=15M3-COL.SEC.H=6M+FUNDAÇÃO+LOGOTIPO</t>
  </si>
  <si>
    <t>RES.METALICO TAÇA AÇO PATINÁVEL-V=20M3-COL.SEC.H=6M+FUNDAÇÃO+LOGOTIPO</t>
  </si>
  <si>
    <t>TORNEIRA BOIA DIAMETRO (3/4") 20 MM</t>
  </si>
  <si>
    <t>TORNEIRA BOIA DIAMETRO 1" (25 MM )</t>
  </si>
  <si>
    <t>TORNEIRA BOIA DIAMETRO 1.1/4" - 32 MM</t>
  </si>
  <si>
    <t>TORNEIRA BOIA DIAMETRO 1.1/2" (40 MM)</t>
  </si>
  <si>
    <t>TORNEIRA BOIA DIAMETRO 2" (50 MM)</t>
  </si>
  <si>
    <t>JOELHO 45 GRAUS DIAMETRO 40 MM</t>
  </si>
  <si>
    <t>JOELHO 45 GRAUS DIAMETRO 50 MM</t>
  </si>
  <si>
    <t>JOELHO 45 GRAUS DIAMETRO 75 MM</t>
  </si>
  <si>
    <t>JOELHO 45 GRAUS DIAMETRO 100 MM</t>
  </si>
  <si>
    <t xml:space="preserve">JOELHO 90 GRAUS C/ANEL 40 mm </t>
  </si>
  <si>
    <t>JOELHO 90 GRAUS C/ANEL 50 MM</t>
  </si>
  <si>
    <t>JOELHO 90 GRAUS C/VISITA DIAM.100 X 50 MM</t>
  </si>
  <si>
    <t>J U N C O E S</t>
  </si>
  <si>
    <t>JUNCAO 45 GRAUS DIAMETRO 40 MM</t>
  </si>
  <si>
    <t>JUNCAO INVERTIDA DIAMETRO 75 X 50 MM</t>
  </si>
  <si>
    <t>JUNCAO SIMPLES DIAM. 75 X 50 MM</t>
  </si>
  <si>
    <t>JUNCAO SIMPLES DIAM. 100 X 50 MM</t>
  </si>
  <si>
    <t>JUNCAO SIMPLES DIAM. 100 X 100 MM</t>
  </si>
  <si>
    <t>JUNÇÃO DUPLA DIAMETRO 75 MM</t>
  </si>
  <si>
    <t>L U V A S</t>
  </si>
  <si>
    <t>LUVA SIMPLES DIAMETRO 40 MM</t>
  </si>
  <si>
    <t>LUVA SIMPLES DIAMETRO 75 MM</t>
  </si>
  <si>
    <t>LUVA SIMPLES DIAM. 100 MM</t>
  </si>
  <si>
    <t>P O R T A / G R E L H A</t>
  </si>
  <si>
    <t>PORTA GRELHA QUADRADA BRANCO DIAM. 150 MM</t>
  </si>
  <si>
    <t>PORTA GRELHA QUADRADO CROMADO DIAM.150 MM</t>
  </si>
  <si>
    <t>PORTA GRELHA QUADRADO P/GREL.QUADRADA DIAM. 100 MM</t>
  </si>
  <si>
    <t>PORTA GRELHA QUADRADO P/GRELHA RED.BRANC.100 MM</t>
  </si>
  <si>
    <t>PORTA GRELHA QUADRADO P/GRELHA RED.CROM.DIAM.100 M</t>
  </si>
  <si>
    <t>PORTA GRELHA REDONDO BRANCO DIAM. 100 MM</t>
  </si>
  <si>
    <t>PORTA GRELHA REDONDO BRANCO DIAM. 150 MM</t>
  </si>
  <si>
    <t>PORTA GRELHA REDONDO CROMADO DIAMETRO 150 MM</t>
  </si>
  <si>
    <t>R E D U C O E S</t>
  </si>
  <si>
    <t>REDUCAO EXCENTRICA 75 X 50 MM</t>
  </si>
  <si>
    <t>REDUCAO EXCENTRICA 100 X 75 MM</t>
  </si>
  <si>
    <t>REDUCAO EXCENTRICA 100 X 50 MM</t>
  </si>
  <si>
    <t>T A M P A S</t>
  </si>
  <si>
    <t>TAMPA CEGA QUADRADA BRANCA DIAM. 150 MM</t>
  </si>
  <si>
    <t>TAMPA CEGA QUADRADA CROMADA DIAM. 150 MM</t>
  </si>
  <si>
    <t>TAMPA CEGA REDONDA BRANCA DIAM. 100 MM</t>
  </si>
  <si>
    <t>TAMPA CEGA REDONDA BRANCA DIAM. 150 MM</t>
  </si>
  <si>
    <t>TAMPA CEGA REDONDA CROMADA DIAM. 100 MM</t>
  </si>
  <si>
    <t>TAMPA CEGA REDONDA CROMADA DIAM. 150 MM</t>
  </si>
  <si>
    <t>TAMPA CEGA REDONDA PVC 250 MM</t>
  </si>
  <si>
    <t>TAMPA CEGA REDONDA ALUMINIO 250 MM</t>
  </si>
  <si>
    <t>TE 90 GRAUS DIAMETRO 40 MM - ESGOTO</t>
  </si>
  <si>
    <t>TE DE INSPECAO DIAMETRO 100 X 75 MM</t>
  </si>
  <si>
    <t>TE SANITARIO DIAMETRO 50 X 50 MM</t>
  </si>
  <si>
    <t>TE SANITARIO DIAMETRO 75 X 50 MM</t>
  </si>
  <si>
    <t>TE SANITARIO DIAMETRO 75 X 75 MM</t>
  </si>
  <si>
    <t>TE SANITARIO DIAMETRO 100 X 50 MM</t>
  </si>
  <si>
    <t>TE SANITARIO DIAMETRO 100 X 75 MM</t>
  </si>
  <si>
    <t>TE SANITARIO DIAMETRO 100 X 100 MM</t>
  </si>
  <si>
    <t>T U B O S</t>
  </si>
  <si>
    <t>TUBO LEVE PVC RIGIDO DIAMETRO 200 MM</t>
  </si>
  <si>
    <t>TUBO LEVE PVC RIGIDO DIAMETRO 250 MM</t>
  </si>
  <si>
    <t>TUBO DE CONCRETO SIMPLES DIAMETRO 400 MM - PS1=16 KN/M ( ÁGUAS PLUVIAIS) - CAVA 65X100CM</t>
  </si>
  <si>
    <t>TUBO DE CONCRETO SIMPLES DIAMETRO 600 MM - PS1=24 KN/M ( ÁGUAS PLUVIAIS) - CAVA 95X120CM</t>
  </si>
  <si>
    <t>TUBO DE CONCRETO SIMPLES DIAMETRO 500 MM - PS1=20 KN/M ( ÁGUAS PLUVIAIS) - CAVA 80X110CM</t>
  </si>
  <si>
    <t>TUBO CORRUGADO PARA DRENAGEM DIAMETRO 150 MM</t>
  </si>
  <si>
    <t>TUBO CORRUGADO PARA DRENAGEM DIAMETRO 100 MM</t>
  </si>
  <si>
    <t>TUBO FERRO GALVANIZ.DIAM.1/2"</t>
  </si>
  <si>
    <t>TUBO FERRO GALVANIZADO DIAM.3/4"</t>
  </si>
  <si>
    <t>TUBO FERRO GALVANIZADO DIAM.1"</t>
  </si>
  <si>
    <t>TUBO FERRO GALVAN.DIAM.1.1/4"</t>
  </si>
  <si>
    <t>TUBO FERRO GALV.DIAM.1.1/2"</t>
  </si>
  <si>
    <t>TUBO FERRO GALVANIZADO DIAM.2"</t>
  </si>
  <si>
    <t>TUBO FERRO GALVANIZADO DIAM.2.1/2"</t>
  </si>
  <si>
    <t>TUBO FERRO GALVANIZADO DIAM.3"</t>
  </si>
  <si>
    <t>TUBO FERRO GALVANIZADO DIAM.4"</t>
  </si>
  <si>
    <t>ADAPTADORES</t>
  </si>
  <si>
    <t>ADAPTADOR PARA VALVULA DE PIA,LAVAT.E TANQUE 40 MM</t>
  </si>
  <si>
    <t>ADAPTADOR JUNTA ELAST.P/SIFÃO METAL.40 MM X 1.1/2"</t>
  </si>
  <si>
    <t>BOMBAS</t>
  </si>
  <si>
    <t>VALVULA DE FLUXO 3/4"</t>
  </si>
  <si>
    <t>VALVULA DE RETENÇÃO HORIZONTAL 1"</t>
  </si>
  <si>
    <t>VALVULA DE RETENÇÃO VERTICAL 1"</t>
  </si>
  <si>
    <t>TE DE FERRO GALVANIZADO 4" X 3"</t>
  </si>
  <si>
    <t>INCENDIOS</t>
  </si>
  <si>
    <t>EXTINTOR CO2 (6 KG) - CAPACIDADE EXTINTORA 5 BC</t>
  </si>
  <si>
    <t>EXTINTOR PO QUIMICO SECO (6 KG) - CAPACIDADE EXTINTORA 20 BC</t>
  </si>
  <si>
    <t>EXTINTOR AGUA PRESSURIZADA (10 LITROS) - CAPACIDADE EXTINTORA 2A</t>
  </si>
  <si>
    <t>EXTINTOR MULTI USO EM PO A B C (6 KG) - CAPACIDADE EXTINTORA 3A 20BC</t>
  </si>
  <si>
    <t>CAIXA DE INCÊNDIO MET.C/TAMPA E MURETA 17X45X75 CM C/PINTURA</t>
  </si>
  <si>
    <t>CAIXA DE INCÊNDIO MET.C/TAMPA E MURETA 17X60X90 CM C/PINTURA</t>
  </si>
  <si>
    <t>CAIXA DE PASSEIO C/TAMPA DE FERRO FUNDIDO 40X60 CM P/INCÊNDIO</t>
  </si>
  <si>
    <t>MANGUEIRA DE INCÊNDIO D.I. = 38 MM COMP. = 15 M</t>
  </si>
  <si>
    <t>MANGUEIRA DE INCENDIO DI:=38 mm COMP. 20M</t>
  </si>
  <si>
    <t>MANGUEIRA DE INCENDIO DI:=38 mm COMP. 30 M</t>
  </si>
  <si>
    <t>ESGUICHO TRONCO CÔNICO 1.1/2" (13 MM)</t>
  </si>
  <si>
    <t>ADAPTADOR P/ENGATE STORZ 2.1/2" X 1.1/2"</t>
  </si>
  <si>
    <t>REGISTRO GLOBO ANGULAR 2.1/2"</t>
  </si>
  <si>
    <t>TAMPÃO CEGO COM CORRENTE 2.1/2"</t>
  </si>
  <si>
    <t>TANQUE DE PRESSÃO DE 10 L</t>
  </si>
  <si>
    <t>PRESSOSTATO 50 A 80 PSI</t>
  </si>
  <si>
    <t>MANOMETRO - 0 A 10 KG/CM2</t>
  </si>
  <si>
    <t>SPRINKLER PENDENTE 60º C ,COR LIQUIDO VERMELHO</t>
  </si>
  <si>
    <t>NIPLE DUPLO FERRO GALVANIZADO 1"</t>
  </si>
  <si>
    <t>NIPLE DUPLO FERRO GALVANIZADO 2.1/2"</t>
  </si>
  <si>
    <t>NIPLE DUPLO FERRO GALVANIZADO 3"</t>
  </si>
  <si>
    <t>NIPLE DUPLO FERRO GALVANIZADO 3"X2.1/2"</t>
  </si>
  <si>
    <t>TE DE FERRO GALVANIZADO 90º X 1"</t>
  </si>
  <si>
    <t>TE DE FERRO GALVANIZADO 90º X 1.1/2" X 1"</t>
  </si>
  <si>
    <t>TE DE FERRO GALVANIZADO 90º X 3" X 3"</t>
  </si>
  <si>
    <t>COTOVELO FERRO GALVANIZADO 90º X 1"</t>
  </si>
  <si>
    <t>COTOVELO FERRO GALVANIZADO 90º X 3"</t>
  </si>
  <si>
    <t>COTOVELO FERRO GALVANIZADO 45º X 2.1/2"</t>
  </si>
  <si>
    <t>COTOVELO FERRO GALVANIZADO 45º X 3"</t>
  </si>
  <si>
    <t>BUCHA DE FERRO GALVANIZADO 1.1/2" X 1"</t>
  </si>
  <si>
    <t>BUCHA FERRO GALVANIZADO 3" X 2.1/2"</t>
  </si>
  <si>
    <t>UNIÃO COM ASSENTO CÔNICO DE BRONZE 3"</t>
  </si>
  <si>
    <t>LUVA DE FERRO GALVANIZADO 3" X 2.1/2"</t>
  </si>
  <si>
    <t>VÁLVULA DE RETENÇÃO HORIZONTAL 2.1/2"</t>
  </si>
  <si>
    <t>VÁLVULA DE RETENÇÃO HORIZONTAL 3"</t>
  </si>
  <si>
    <t>VÁLVULA DE RETENÇÃO VERTICAL 2.1/2"</t>
  </si>
  <si>
    <t>VÁLVULA DE RETENÇÃO VERTICAL 3"</t>
  </si>
  <si>
    <t>VÁLVULA DE FLUXO 1"</t>
  </si>
  <si>
    <t>INSTALACOES ESPECIAIS</t>
  </si>
  <si>
    <t>G Á S</t>
  </si>
  <si>
    <t>CENTRAL DE GÁS PADRÃO AGETOP SEM INSTALAÇÕES (1+1 CILINDRO 45 KG)</t>
  </si>
  <si>
    <t>CENTRAL DE GÁS PADRÃO AGETOP SEM INSTALAÇÕES (2+2 CILINDROS 45 KG)</t>
  </si>
  <si>
    <t>VALVULA LATÃO P-13 NOVA 3/4"</t>
  </si>
  <si>
    <t>ALVENARIAS E DIVISÓRIAS</t>
  </si>
  <si>
    <t>ALVENARIAS E DIVISORIAS</t>
  </si>
  <si>
    <t>ALVENARIA DE TIJOLO COMUM 1/4 VEZ - ARG. (1CI : 2CH : 8ARML)</t>
  </si>
  <si>
    <t>ALVENARIA DE TIJOLO COMUM 1/2 VEZ - ARG. (1CI : 2CH : 8ARML)</t>
  </si>
  <si>
    <t>ALVENARIA DE TIJOLO COMUM 1/2 VEZ EM CRIVO - ARG. (1CI : 2CH : 8ARML)</t>
  </si>
  <si>
    <t>ALVENARIA DE TIJOLO FURADO 1/2 VEZ 11,5 X 19 X 19 - ARG. ( 1 CALH:4ARML + 100 KG DE CI/M3)</t>
  </si>
  <si>
    <t>ALVENARIA DE TIJOLO FURADO 1/2 VEZ 14X29X9 - 6 FUROS -  ARG. (1CALH:4ARML+100KG DE CI/M3)</t>
  </si>
  <si>
    <t>ALVENARIA DE TIJOLO FURADO 1/2 VEZ - 9 x 19 x 19 - ARG. (1CALH:4ARML+100KG DE CI/M3)</t>
  </si>
  <si>
    <t>ALVENARIA DE TIJOLO FURADO 1 VEZ -  ARG. (1CALH:4ARML+100KG DE CI/M3)</t>
  </si>
  <si>
    <t>ALVENARIA DE TIJOLO COMUM 1 VEZ - ARG. (1CI : 2CH : 8ARML)</t>
  </si>
  <si>
    <t>CUNHAMENTO/ALVENARIAS COM TIJOLO COMUM</t>
  </si>
  <si>
    <t>CUNHAMENTO EM ALVENARIA COM CUNHA DE CONCRETO</t>
  </si>
  <si>
    <t>DIVISORIA DE MARMORE</t>
  </si>
  <si>
    <t>DIVISORIA DE GRANITINA</t>
  </si>
  <si>
    <t>DIVISORIA DE ARDOSIA POLIDA 3 CM</t>
  </si>
  <si>
    <t>DIVISORIA PAINEL E RODAPE SIMPLES PERFIL AÇO PINTADO</t>
  </si>
  <si>
    <t>FERRAGENS P/PORTA DIVISORIA PERFIL AÇO PINTADO</t>
  </si>
  <si>
    <t>DIVISORIA PAINEL/ROD.SIMPLES/PERF.ALUM.PAINEIS C/VIDRO</t>
  </si>
  <si>
    <t>DIVISORIA PAINEL/ROD.SIMPLES/PERF.AÇO PINT.PAINEIS C/VIDRO</t>
  </si>
  <si>
    <t>ELEMENTO VAZADO DE CONCRETO</t>
  </si>
  <si>
    <t>ELEMENTO VAZADO CERAMICO (6 x 18 x 18)</t>
  </si>
  <si>
    <t>ALVENARIA DE TIJOLO DE VIDRO (20 X 20 X 10) ARMADA - PAINEL PLANO EXTERNO, OU CURVO INTERNO E EXTERNO, OU COM ÁREA &gt; 13,00 M2 - ARG. (1CI : 3ARML)</t>
  </si>
  <si>
    <t>ALVENARIA DE TIJOLO DE VIDRO (20 x 20 x10) - PAINEL PLANO, INTERNO E COM ÁREA &lt;= 13,00 M2 - ARG. (1CI : 3ARML)</t>
  </si>
  <si>
    <t>ALVENARIA DE TIJOLO LAMINADO 1/2 VEZ  - ARG. (1CI : 1CH : 5ARML)</t>
  </si>
  <si>
    <t>ALVENARIA DE TIJOLO LAMINADO 1 VEZ - ARG. (1CI : 1CH : 6ARML)</t>
  </si>
  <si>
    <t>ALVENARIA DE TIJOLO LAMINADO 1/4 VEZ - ARG. (1CI : 1CH : 5ARML)</t>
  </si>
  <si>
    <t>ALVENARIA DE TIJOLO LAMINADO 1/2 VEZ EM CRIVO - ARG. (1CI : 1CH : 5ARML)</t>
  </si>
  <si>
    <t>ALVENARIA DE TIJOLO LAMINADO 1/2 VEZ COM DETALHES - ARG. (1CI : 1CH : 5ARML)</t>
  </si>
  <si>
    <t>ALVENARIA AUTO-PORTANTE</t>
  </si>
  <si>
    <t>CORTINA CANALETA 9X19X19 PARA SER CHEIA CONCRETO ARMADO (0,0302M3/M2)</t>
  </si>
  <si>
    <t>CORTINA CANALETA 14X19X19 PARA SER CHEIA CONCRETO ARMADO (0,0568M3/M2)</t>
  </si>
  <si>
    <t>CORTINA CANALETA 19X19X19 PARA SER CHEIA CONCRETO ARMADO (0,0947M3/M2)</t>
  </si>
  <si>
    <t>IMPERMEABILIZACAO</t>
  </si>
  <si>
    <t>REGULARIZAÇÃO (1:3) E=2 CM</t>
  </si>
  <si>
    <t>MANTA AUTOPROTEGIDA  ARDOSIADA  TIPO III - B</t>
  </si>
  <si>
    <t>MANTA AUTOPROTEGIDA ALUMINIO TIPO III - B</t>
  </si>
  <si>
    <t>MANTA ASFALTICA TIPO III - B (4MM)</t>
  </si>
  <si>
    <t>PROTECAO MECANICA C/TELA GALVANIZADA</t>
  </si>
  <si>
    <t>MASTIQUE A BASE DE POLIURETANO COM PRÉVIO PREPARO E TRATAMENTO DA SUPERFÍCIE</t>
  </si>
  <si>
    <t xml:space="preserve">CM3   </t>
  </si>
  <si>
    <t>IMPERMEAB. FLEXÍVEL INCLUSIVE BASE (TRANSIÇÃO) SEMI FLEXIVEL</t>
  </si>
  <si>
    <t>IMPERMEABILIZACAO-JARDINEIRA C/MANTA ANTI-RAIZ (COMPLETA)</t>
  </si>
  <si>
    <t>IMPERMEABILIZAÇÃO-REBAIXO BANHEIRO COM 4 DEMÃOS DE EMULSÃO ASFÁLTICA</t>
  </si>
  <si>
    <t xml:space="preserve">IMPERMEABILIZAÇÃO  MURO DE ARRIMO COM 4 DEMÃOS DE EMULSÃO ASFÁLTICA </t>
  </si>
  <si>
    <t>IMPERMEABILIZAÇÃO DE ALICERCE / "PÉ" DE PAREDE / PEITORIL E ALVENARIA DE UM MODO GERAL COM CIMENTO CRISTALIZANTE SEMI FLEXÍVEL - 2 DEMÃOS ( ESPECÍFICO PARA OBRAS DE REFORMA)</t>
  </si>
  <si>
    <t>ISOLAMENTO TÉRMICO E ACÚSTICO</t>
  </si>
  <si>
    <t>ISOLAMENTO TERMICO E ACUSTICO</t>
  </si>
  <si>
    <t>ISOLAMENTO TÉRMICO E ACÚSTICO DE LAJE DE COBERTURA COM VERMICULITA (1CI : 11,1111VERM) - ESP.=3CM</t>
  </si>
  <si>
    <t>PROTEÇÃO MECÂNICA, TÉRMICA E ACÚSTICA DE IMPERMEABILIZAÇÃO PARA LAJE COM VERMICULITA (1CI:2ARM:3VERM) ESP.=3CM</t>
  </si>
  <si>
    <t>EMBOÇO (ISOLANTE TÉRMICO E ACÚSTICO) COM VERMICULITA (1CI:2CH:1ARM:8,3333VERM) ESP.=3CM</t>
  </si>
  <si>
    <t>REBOCO (1CALH:4ARFC+100KG CI/M3) ESP.= 1CM</t>
  </si>
  <si>
    <t>REGULARIZAÇÃO E/OU NIVELAMENTO DE LAJE COM VERMICULITA ( 1CI:1ARM:5,5556VERM)</t>
  </si>
  <si>
    <t>ESTRUTURA DE MADEIRA</t>
  </si>
  <si>
    <t>ESTRUTURA-TELHA CERÂMICA V=3 A 7 M. C/FERRAGENS</t>
  </si>
  <si>
    <t>ESTRUTURA-TELHA CERAMICA V=7 A 10 M C/FERRAGENS</t>
  </si>
  <si>
    <t>ESTRUTURA-TELHA CERAMICA V=10-13 M. C/FERRAGENS</t>
  </si>
  <si>
    <t>MÃO DE OBRA ESTR.MAD.TELHA CERÂMICA V=3 A 7 M</t>
  </si>
  <si>
    <t>MÃO DE OBRA ESTR.MAD.TELHA CERÂMICA V=7 A 10 M</t>
  </si>
  <si>
    <t>MÃO DE OBRA ESTR.MAD.TELHA CERÂMICA V=10 A 13 M</t>
  </si>
  <si>
    <t>MÃO DE OBRA P/ESTR.MAD.EM TESOURA TELHA FIBROCIMENTO</t>
  </si>
  <si>
    <t>MAO DE OBRA P/ESTR.MADEIRA EM TERÇA TELHA FIBROCIMENTO</t>
  </si>
  <si>
    <t>EST.MAD.TELHA FIBROCIM. COM APOIOS EM LAJES/VIGAS OU PAREDES(SOMENTE TERÇAS) C/FERRAGENS</t>
  </si>
  <si>
    <t>ESTRUT.-TELHA DE FIBROCIMENTO (C/TESOURA) C/FERRAGENS</t>
  </si>
  <si>
    <t>GRADEADO CAIBROS/RIPAS</t>
  </si>
  <si>
    <t>UTILIZAÇÃO DO CAIBRO NO LUGAR DO RIPAMENTO</t>
  </si>
  <si>
    <t>RIPAMENTO DE MADEIRA</t>
  </si>
  <si>
    <t>RIPÃO APARELHADO P/TELHADO</t>
  </si>
  <si>
    <t>TRATAMENTO P/ESTRUTURA DE TELHADO</t>
  </si>
  <si>
    <t>ESTRUTURAS METÁLICAS</t>
  </si>
  <si>
    <t>ESTRUTURAS METALICAS</t>
  </si>
  <si>
    <t>VIGA DE ACO 50x127x17MM-COMP.=3,88M(PASSAR.ESCOLA)</t>
  </si>
  <si>
    <t>COBERTURA C/TELHA COLONIAL</t>
  </si>
  <si>
    <t>CUMEEIRA P/TELHA COLONIAL</t>
  </si>
  <si>
    <t>COBERTURA C/ TELHA COLONIAL-PLAN</t>
  </si>
  <si>
    <t>CUMEEIRA  P/ TELHA COLONIAL-PLAN</t>
  </si>
  <si>
    <t>EMBOCAMENTO LATERAL  (OITOES)</t>
  </si>
  <si>
    <t>EMBOCAMENTO DE BEIRAL</t>
  </si>
  <si>
    <t>MAO DE OBRA PARA COBERTURA C/TELHA COLONIAL PLAN</t>
  </si>
  <si>
    <t>COBERTURA C/TELHA ONDULADA OU EQUIV.</t>
  </si>
  <si>
    <t>CUMEEIRA  P/TELHA ONDULADA OU EQUIV.</t>
  </si>
  <si>
    <t>COBERTURA C/ CANALETE 49 OU EQUIV. C/ACESSORIOS</t>
  </si>
  <si>
    <t>COBERTURA C/ CANALETE 90 OU EQUIV. C/ACESSORIOS</t>
  </si>
  <si>
    <t>COBERTURA C/TELHA ALUMINIO 0.5 MM</t>
  </si>
  <si>
    <t>COB.C/TELHA FIBER-GLASS C/VÉU PROTEÇÃO/ACESSÓRIOS-1MM</t>
  </si>
  <si>
    <t>EMPENA DE TELHA VOGATEX OU EQUIV.</t>
  </si>
  <si>
    <t>RIPAMENTO DE ARGAMASSA</t>
  </si>
  <si>
    <t>FECHAMENTO LATERAL TELHA PINT. ELETROSTÁTICA #0,65 MM C/ ACESSÓRIOS</t>
  </si>
  <si>
    <t>FECHAMENTO LATERAL TELHA PINT. ELETROSTÁTICA # 0,50 MM C/ ACESSÓRIOS</t>
  </si>
  <si>
    <t>COBERTURA C/ TELHA FIBER-GLASS C/ VÉU PROTEÇÃO 1,5  MM C/ ACESSÓRIOS</t>
  </si>
  <si>
    <t>CUMEEIRA P/ TELHA GALVANIZADA TRAPEZOIDAL 0,43MM</t>
  </si>
  <si>
    <t>CUMEEIRA P/TELHA GALVANIZADA TRAPEZOIDAL 0,5 MM</t>
  </si>
  <si>
    <t>CUMEEIRA P/TELHA GALVANIZADA ONDULADA 0,5 MM</t>
  </si>
  <si>
    <t>COBERTURA C/TELHAS GALV. OND. 0,5 MM C/ACESSORIOS</t>
  </si>
  <si>
    <t>COBERTURA C/TELHA CHAPA GALVANIZADA  TRAPEZOIDAL 0,5 MM C/ACESSÓRIOS</t>
  </si>
  <si>
    <t>FECHAMENTO LAT.TELHA TRAPEZ.0,43 MM</t>
  </si>
  <si>
    <t>ESQUADRIAS DE MADEIRAS</t>
  </si>
  <si>
    <t>ALIZAR</t>
  </si>
  <si>
    <t>PORTAL ( INCLUSO ENCHIMENTO COM ALVENARIA)</t>
  </si>
  <si>
    <t xml:space="preserve">Jg    </t>
  </si>
  <si>
    <t>PORTA LISA 70x210 C/PORTAL E ALISAR S/FERRAGENS</t>
  </si>
  <si>
    <t>PORTA DE SANITARIO 60x 160v200CM C/PORTAL /ALISAR S/FERRAGENS</t>
  </si>
  <si>
    <t>PORTA REVESTIDA COM MATERIAL MELAMÍNICO PARA BOX (60X 160v200CM) COM PORTAL E ALISAR SEM FERRAGENS</t>
  </si>
  <si>
    <t>FOLHA DE PORTA LISA 60/70/80X210</t>
  </si>
  <si>
    <t>FOLHA DE PORTA COM REVESTIMENTO MELAMÍNICO 70X210</t>
  </si>
  <si>
    <t>FOLHA DE PORTA COM REVESTIMENTO MELAMÍNICO 60X210</t>
  </si>
  <si>
    <t>PORTA LISA 90X210 COM PORTAL E ALISAR SEM FERRAGENS</t>
  </si>
  <si>
    <t>PORTA LISA 100X210 COM PORTAL E ALISAR SEM FERRAGENS</t>
  </si>
  <si>
    <t>FOLHA DE PORTA LISA 90 X 210</t>
  </si>
  <si>
    <t>FOLHA DE PORTA LISA 100 X 210</t>
  </si>
  <si>
    <t>FOLHA DE PORTA COM REVESTIMENTO MELAMÍNICO 60X180</t>
  </si>
  <si>
    <t>FOLHA DE PORTA COM REVESTIMENTO MELAMÍNICO 80X210</t>
  </si>
  <si>
    <t>FOLHA DE PORTA COM REVESTIMENTO MELAMÍNICO 90X210</t>
  </si>
  <si>
    <t>FOLHA DE PORTA COM REVESTIMENTO MELAMÍNICO 100X210</t>
  </si>
  <si>
    <t>ESQUADRIAS METÁLICAS - ( OBS.: OS VIDROS NÃO ESTÃO INCLUSOS NAS ESQUADRIAS )</t>
  </si>
  <si>
    <t>ESQUADRIA DE ALUMÍNIO NATURAL CORRER / VIDRO 2 FOLHAS C/FERRAGENS.(M.O.FAB.INC.MAT.)</t>
  </si>
  <si>
    <t>ESQUADRIA ALUMÍNIO NATURAL COM 3 FOLHAS (01 VIDRO E 02 VENEZIANA )C/FERRAGENS(M.O.FAB.INC.MAT.)</t>
  </si>
  <si>
    <t>PORTA DE ABRIR EM ALUMÍNIO NATURAL / VIDRO C/FERRAGENS (M.O.FAB.INC.MAT.)</t>
  </si>
  <si>
    <t>PORTA DE ABRIR ALUMÍNIO NATURAL EM VENEZIANA C/FERRAGENS (M.O.FAB.INC.MAT.)</t>
  </si>
  <si>
    <t>ESQUADRIA ALUMÍNIO NATURAL MÁXIMO AR C/FERRAGENS (M.O.FAB.INC.MAT.)</t>
  </si>
  <si>
    <t>ESQUADRIA ALUMÍNIO ANODIZADO COM 3 FOLHAS (01 VIDRO E 02 VENEZIANA )C/FERRAGENS (M.O.FAB.INC.MAT.)</t>
  </si>
  <si>
    <t>PORTA DE ABRIR ALUMÍNIO ANODIZADO EM VENEZIANA C/FERRAGENS (M.O.FAB.INC.MAT.)</t>
  </si>
  <si>
    <t>PORTA CORTA FOGO COMPLETA</t>
  </si>
  <si>
    <t>GRADE PROTECAO TIPO TIJOLINHO GP-1/GP-2</t>
  </si>
  <si>
    <t>PORTAO TELA/TUBO FoGo PT1/PT2 C/FERRAGENS</t>
  </si>
  <si>
    <t>PORTAO TELA/TUBO FoGo PT3 C/FERRAGENS</t>
  </si>
  <si>
    <t>PORTAO TELA/TUBO FoGo PT10 C/FERRAGENS</t>
  </si>
  <si>
    <t>PORTAO DE FERRO REDONDO PT-6 C/FERRAGENS</t>
  </si>
  <si>
    <t>PORTA DE ENROLAR C/FERRAGENS</t>
  </si>
  <si>
    <t>PORTAO DE ABRIR CHAPA 14  PT-4 C/FERRAGENS</t>
  </si>
  <si>
    <t>PORTAO DE TELA E CANO GALVANIZ. PT 9 C/FERRAGENS</t>
  </si>
  <si>
    <t>PORTAO /CHAPA TRAPEZ / TUBO DE ACO PT-5 C/FERRAGEM</t>
  </si>
  <si>
    <t>PORTAO CHAPA 14 / GRADE DE FERRO PT-7 C/FERRAGENS</t>
  </si>
  <si>
    <t>PORTAO CORRER / ABRIR CONJUGADO PT-8 C/FERRAGENS</t>
  </si>
  <si>
    <t>GRADE DE PROTECAO EM CANTONEIRA/FERRO QUADRADO GP3-GP4</t>
  </si>
  <si>
    <t>GRADE DE PROTECAO/TUBO INDUSTRIAL/FERRO REDONDO-GP5</t>
  </si>
  <si>
    <t>GRADE DE FRENTE/FERRO REDONDO COM ESTACA D=25CM ARMADA - GF-1</t>
  </si>
  <si>
    <t>GRADE DE FRENTE/TUBO DE AÇO COM ESTACA D=25CM ARMADA - GF-2</t>
  </si>
  <si>
    <t xml:space="preserve">GUARDA CORPO COM CORRIMÃO/TUBO INDUSTRIAL  GC-1 </t>
  </si>
  <si>
    <t>GUARDA CORPO COM CORRIMÃO/TUBO IND. E TELA ARTÍSTICA GC-2</t>
  </si>
  <si>
    <t>CORRIMÃO/TUBO INDUSTRIAL C-1</t>
  </si>
  <si>
    <t xml:space="preserve">GRADE PADRÃO PARA CELA </t>
  </si>
  <si>
    <t>GUARDA BICICLETAS</t>
  </si>
  <si>
    <t>GRADE GINASIO - TELA PORTUG.3X3CM FIO12/TB.INDUST.1.1/2"</t>
  </si>
  <si>
    <t>GRADE GINÁSIO (PARAFUSADA) TELA PORT.3X3CM FIO12/TUB.IND.1.1/2"</t>
  </si>
  <si>
    <t>GRELHA PADRÃO AGETOP DE FERRO CHATO COM BERÇO (ESPAÇAMENTO ENTRE FACES = 1,5CM - NBR 9050 ACESSIBILIDADE)</t>
  </si>
  <si>
    <t>GRELHA PADRÃO AGETOP DE FERRO CHATO COM BERÇO ( ESPAÇAMENTO ENTRE EIXOS = 2 CM)</t>
  </si>
  <si>
    <t>VEDAÇÃO DE JUNTA DE DILATAÇÃO COM CHAPA 18 VINCADA E PARAFUSADA A CADA 30 CM - PINTADA</t>
  </si>
  <si>
    <t>GUARDA CORPO COM CORRIMÃOS/TUBO INDUSTRIAL GCR</t>
  </si>
  <si>
    <t>GUARDA CORPO / TUBO INDUSTRIAL GCS-1</t>
  </si>
  <si>
    <t>GUARDA CORPO/TUBO INDUSTRIAL E TELA ARTÍSTICA GCS-2</t>
  </si>
  <si>
    <t>ESQ. MAXIMO AR CHAPA/VIDRO J4 C/FERRAGENS</t>
  </si>
  <si>
    <t>ESQ. MAXIMO AR CHAPA/VIDRO J3/J5/J6/J8 C/FERRAGENS</t>
  </si>
  <si>
    <t>ESQ. DE CORRER VENEZIANA CHAPA/VIDRO J14 C/FERRAGENS</t>
  </si>
  <si>
    <t>ESQ.DE CORRER CHAPA/VIDRO J9/J10/J12/J13 C/FERRAGENS</t>
  </si>
  <si>
    <t>ESQ.VENEZIANA CHAPA/VIDRO J11 e J16 C/FERRAGENS</t>
  </si>
  <si>
    <t>ESQ.MAXIMO AR CHAPA/VIDRO J1/J2/J7/J15 C/FERRAGENS</t>
  </si>
  <si>
    <t>ESQUADRIA BASCULANTE EM CHAPA  J17, J18 e J19 C/FERRAGENS</t>
  </si>
  <si>
    <t>ESQUADRIA EM CHAPA METÁLICA TIPO VENEZIANA FIXA COM VENTILAÇÃO  J-20</t>
  </si>
  <si>
    <t>PORTA DE ABRIR EM CHAPA PF-1A C/FERRAGENS</t>
  </si>
  <si>
    <t>PORTA DE ABRIR EM CHAPA PF-1B C/FERRAGENS</t>
  </si>
  <si>
    <t>PORTA DE ABRIR EM CHAPA PF-1 C/FERRAGENS</t>
  </si>
  <si>
    <t>PORTA DE ABRIR/FOLHA DE VIDRO PF-2 C/FERRAGENS</t>
  </si>
  <si>
    <t>PORTA DE ABRIR/VENEZIANA/VIDRO PF-3 C/FERRAGENS</t>
  </si>
  <si>
    <t>PORTA ABRIR/VENEZIANA PF-4 C/FERRAGENS</t>
  </si>
  <si>
    <t>PORTA ABRIR/VENEZIANA (2) FOLHAS PF-5 C/FERRAGENS</t>
  </si>
  <si>
    <t>PORTA DE CORRER/VIDRO (4) FOLHAS PF-6 C/ FERRAGENS</t>
  </si>
  <si>
    <t>PORTA DE CORRER C/BASCULA PF-7/PF-8 C/ FERRAGENS</t>
  </si>
  <si>
    <t>PORTA ABRIR/VIDRO (2) FOLHAS PF-9 C/FERRAGENS</t>
  </si>
  <si>
    <t>PORTA ABRIR CH.P/WC PF-10 C/FERRAGENS</t>
  </si>
  <si>
    <t>PORTA CH./VENEZIANA PRE-MOLD.PPM-1/PPM-2 C/FERRAGEM</t>
  </si>
  <si>
    <t>PORTA CHAPA / GRADE - PRE-MOLD.PPM-3 C/FERRAGEM</t>
  </si>
  <si>
    <t>PORTA EM CHAPA P/WC - PRE-MOLD.PPM-4 C/FERRAGEM</t>
  </si>
  <si>
    <t>PORTA DE ABRIR VENEZ./VIDRO (2) FOLHAS PF-11 C/FERRAGENS</t>
  </si>
  <si>
    <t>ESCADA TIPO MARINHEIRO SEM GUARDA CORPO PADRÃO AGETOP ( H &lt;= 3M)</t>
  </si>
  <si>
    <t>GAIOLA PADRÃO EM AÇO CA-50 8.0 MM PARA PROTEÇÃO DAS LUMINÁRIAS</t>
  </si>
  <si>
    <t>ALÇAPÃO FORMATO COIFA EM CHAPA VINCADA Nº. 18 H=(10+2)CM, C/ALÇAS E PORTA CADEADOS (INCLUSIVE CADEADOS Nº. 30)</t>
  </si>
  <si>
    <t>VIDRO LISO 3 MM - COLOCADO</t>
  </si>
  <si>
    <t>VIDRO LISO 4 MM - COLOCADO</t>
  </si>
  <si>
    <t>VIDRO LISO 5 MM - COLOCADO</t>
  </si>
  <si>
    <t>VIDRO MINI-BOREAL - COLOCADO</t>
  </si>
  <si>
    <t>VIDRO PONTILHADO - COLOCADO</t>
  </si>
  <si>
    <t>VIDRO FANTASIA - COLOCADO</t>
  </si>
  <si>
    <t>VIDRO MARTELADO - COLOCADO</t>
  </si>
  <si>
    <t>VIDRO TEMPERADO 10 MM FUME - COLOCADO</t>
  </si>
  <si>
    <t>VIDRO FUME COMUM 4MM - COLOCADO</t>
  </si>
  <si>
    <t>VIDRO ARAMADO - COLOCADO</t>
  </si>
  <si>
    <t>COSTURA DE TRINCA EM ALVENARIA  DE TIJOLO</t>
  </si>
  <si>
    <t>RASGO E ENCHIMENTO DE ALVENARIA</t>
  </si>
  <si>
    <t>CHAPISCO FINO USADO SOBRE EMBOCO C/PENEIRA</t>
  </si>
  <si>
    <t>CHAPISCO COM PEDRISCO</t>
  </si>
  <si>
    <t>CHAPISCO COMUM EM FACHADA</t>
  </si>
  <si>
    <t>CHAPISCO COMUM EM BALANCIM</t>
  </si>
  <si>
    <t>CHAPISCO ROLADO - (1COLA:10CI:30 ARML)</t>
  </si>
  <si>
    <t>EMBOÇO PARA REBOCO FINO (1CALH:4ARML+100kgCI/M3)</t>
  </si>
  <si>
    <t>EMBOÇO (1CI:4 ARML)</t>
  </si>
  <si>
    <t>REBOCO (1 CALH:4 ARFC+100kgCI/M3)</t>
  </si>
  <si>
    <t>REBOCO PAULISTA A-7 (1 CALH,4 ARMLC)</t>
  </si>
  <si>
    <t>REBOCO - 1CI:3 ARML - (BASE P/TINTA EPOXI / OUTROS)</t>
  </si>
  <si>
    <t>REVESTIMENTO C/LITOCERAMICA</t>
  </si>
  <si>
    <t>REBOCO PAULISTA A13 (1 CALH:3 ARMLC+100kgCI/M3)</t>
  </si>
  <si>
    <t>REB.PAULISTA C/IMPERM.A-15 (1CI:4ARMLC+5% IMPXCI)</t>
  </si>
  <si>
    <t>CHAPISCO GROSSO</t>
  </si>
  <si>
    <t>REVESTIMENTO COM ARGAMASSA DE AREIA DE QUARTZO</t>
  </si>
  <si>
    <t>PASTILHA DE PORCELANA COM PASTA COLANTE</t>
  </si>
  <si>
    <t>AZULEJO</t>
  </si>
  <si>
    <t>REVESTIMENTO COM PEDRA SAO THOME</t>
  </si>
  <si>
    <t>REVESTIMENTO DE MARMORE PADRONIZADO</t>
  </si>
  <si>
    <t xml:space="preserve">REVESTIMENTO COM CERÂMICA </t>
  </si>
  <si>
    <t>REVESTIMENTO COM LAMINADO MELAMÍNICO SOBRE EMBOÇO 1:3</t>
  </si>
  <si>
    <t>REJUNTAMENTO C/CIMENTO-COLA PRE-MOL</t>
  </si>
  <si>
    <t>REJUNTAMENTO C/MASSA PLÁSTICA - PRE MOL.</t>
  </si>
  <si>
    <t>REVESTIMENTO COM CERÂMICA 20X20 EM DIAGONAL/DETALHES</t>
  </si>
  <si>
    <t>REVESTIMENTO COM BARITA - RX GABINETE MÉDICO</t>
  </si>
  <si>
    <t>BARRA LISA (1CI:4ARMLC+5%IMP.X CI) C/OXIDO FERRO</t>
  </si>
  <si>
    <t>REVESTIMENTO COM BARITA - RX GABINETE ODONTOLÓGICO</t>
  </si>
  <si>
    <t>CHAPISCO EM FORRO (1CI: 3 ARG)</t>
  </si>
  <si>
    <t>CHAPISCO ROLADO ( 1CIM:3 ARML)+(1 COLA:10 CIM)</t>
  </si>
  <si>
    <t>EMBOCO EM FORRO (1 CALH:4 ARML+150 KG CI/M3)</t>
  </si>
  <si>
    <t>REBOCO FINO EM FORRO (1 CALH:4 ARFC+100 KG CI/M3)</t>
  </si>
  <si>
    <t>REBOCO PAULISTA EM FORRO(1CALH:4ARML+150KG CI/M3)</t>
  </si>
  <si>
    <t>FORRO DE PVC COM ESTRUTURA EM METALON PINTADA COM TINTA ALQUÍDICA D.F.</t>
  </si>
  <si>
    <t>FORRO DE PVC SEM ESTRUTURA DE METALON (COM REPINTURA DA ESTRUTURA COM TINTA ALQUÍDICA D.F.)</t>
  </si>
  <si>
    <t>FORRO GESSO SOB LAJE MACICA</t>
  </si>
  <si>
    <t>FORRO DE GESSO SOB LAJE PREMOLDADA</t>
  </si>
  <si>
    <t>FORRO DE GESSO SOB TELHADO MADEIRA</t>
  </si>
  <si>
    <t>MOLDURA PARA FORRO DE GESSO 5 CM</t>
  </si>
  <si>
    <t>FORRO PAULISTA DE CEDRINHO (1ª QUALIDADE)</t>
  </si>
  <si>
    <t>FITA ANTIDERRAPANTE PARA ÁREAS INTERNAS E EXTERNAS - ALTO TRÁFEGO - USO GERAL</t>
  </si>
  <si>
    <t xml:space="preserve">REGULARIZAÇAO DE PISO/LAJE/ BASE PARA TINTA EPÓXI (1:3) e=2 CM </t>
  </si>
  <si>
    <t>PISO LAMINADO COM CONCRETO 20MPA E=5CM</t>
  </si>
  <si>
    <t>PISO LAMINADO COM CONCRETO USINADO 20MPA E=5CM</t>
  </si>
  <si>
    <t xml:space="preserve">PISO LAMINADO COM CONCRETO 20MPA E=7CM </t>
  </si>
  <si>
    <t xml:space="preserve">PISO LAMINADO COM CONCRETO USINADO 20MPA E=7 CM  </t>
  </si>
  <si>
    <t>LASTRO DE CONCRETO REGULARIZADO IMPERMEABILIZADO 1:3:6 ESP=5CM (BASE)</t>
  </si>
  <si>
    <t>PISO CONCRETO DESEMPENADO ESPESSURA = 5 CM  1:2,5:3,5</t>
  </si>
  <si>
    <t>CONC.ARM.ESP.=20CM BAIA TERM.RODOVIARIO 30MPA(3X3 M)COMP./S.LEITO</t>
  </si>
  <si>
    <t>PISO EM CONCRETO DESEMPENADO ESPESSURA = 7 CM  1:2,5:3,5</t>
  </si>
  <si>
    <t>PISO CONC.POLIDO e=2,0 CM (1:2:2,5) E JUNTA PL AST.17MM</t>
  </si>
  <si>
    <t>LASTRO DE BRITA PARA PISO - (OBRAS CIVIS)</t>
  </si>
  <si>
    <t>PISO CONCRETO SEMI POLIDO COM LASTRO (BASE) E=7,0 CM</t>
  </si>
  <si>
    <t>CONCRETO DESEMPENADO PARA QUADRA COM LASTRO E=7,0 CM</t>
  </si>
  <si>
    <t>RODAPE DE CONCRETO POLIDO 7 CM CANTO VIVO</t>
  </si>
  <si>
    <t>PISO CIMENTADO C/RESINA SINTÉTICA E=1CM (1 CI:3 ARMG))</t>
  </si>
  <si>
    <t>CHAPISCO ADESIVO S/PISO C/RESINA SINTÉTICA E=5 MM ( 1CI:1,5 ARMG)</t>
  </si>
  <si>
    <t>CONC.DEMP.5CM C/JUNTA SX.ROLADO-10CM-1:2,5:3,5</t>
  </si>
  <si>
    <t>CIMENT.LISO IMP.NATURAL E=2CM C/JUNTA PL.1CI:3ARMG</t>
  </si>
  <si>
    <t>CIMENT.RUST.IMP.NATURAL E=.2CM C/JUNTA PL.1CI:3ARMG</t>
  </si>
  <si>
    <t>CIMENT.RUSTICO E=2CM C/JUNTA PLAST.1 CI:3 ARMG</t>
  </si>
  <si>
    <t>PISO CIMENTADO RUSTICO ESP=2 CM SEM JUNTA (1CI:3ARMG)</t>
  </si>
  <si>
    <t>PISO EM CERÂMICA PEI-5 COM CONTRAPISO (1CI:3ARML) E ARGAMASSA COLANTE</t>
  </si>
  <si>
    <t>RODAPÉ DE CERÂMICA  COM ARGAMASSA COLANTE</t>
  </si>
  <si>
    <t>CERAMICA ANTI-DERRAPANTE COM CONTRAPISO (1CI:3ARML) E ARGAMASSA COLANTE</t>
  </si>
  <si>
    <t>RODAPE DE CERAMICA ANTI-DERRAPANTE COM ARGAMASSA COLANTE</t>
  </si>
  <si>
    <t xml:space="preserve">PISO DE ARDOSIA SERRADO COM CONTRAPISO (1CI:3ARML)_x000D_
</t>
  </si>
  <si>
    <t>RODAPE DE ARDOSIA</t>
  </si>
  <si>
    <t>PISO ARENITO SERRADO (PEDRA DE PIRENÓPOLIS ASSENTADA EM BARRO E REJUNTE COM ARGAMASSA)</t>
  </si>
  <si>
    <t>RODAPE DE MADEIRA</t>
  </si>
  <si>
    <t>CIMENT.LISO C/OX.FERRO E=2 CM C/JUNTA PL.1CI:3ARMG</t>
  </si>
  <si>
    <t>RODAPE DE MASSA (ICI:3 ARMG)</t>
  </si>
  <si>
    <t>PISO FUNDIDO DE ALTA RESISTÊNCIA 8MM COM CONTRAPISO E=2CM (1CI:3ARML) E JUNTA PLASTICA 27MM</t>
  </si>
  <si>
    <t>RODAPÉ FUNDIDO DE ALTA RESISTÊNCIA 7 CM CANTO VIVO</t>
  </si>
  <si>
    <t>PISO EM PEDRA PORTUGUESA</t>
  </si>
  <si>
    <t>PISO EM MARMORE COM CONTRAPISO (1CI:3ARML)</t>
  </si>
  <si>
    <t>CONCR.SEIXO ROL.SEMI POLIDO 3CM(1:2:2,5) C/JUNTA 27MM</t>
  </si>
  <si>
    <t>JUNTA/DILATACAO C/SEIXO ROLADO</t>
  </si>
  <si>
    <t>ASSOALHO EM MADEIRA DE LEI COM CONTRAPISO (1CI:3ARML)</t>
  </si>
  <si>
    <t>PISO EM GRANITO IMPERMEABILIZADO E COM CONTRAPISO (1CI:3ARML)</t>
  </si>
  <si>
    <t>RODAPE DE GRANITO</t>
  </si>
  <si>
    <t>SOLEIRA EM GRANITO IMPERMEABILIZADA COM CONTRAPISO (1CI:3ARML)</t>
  </si>
  <si>
    <t>BORRACHA ANTIDERRAPANTE  C/ CONTRAPISO (1CI:3ARML) E=2CM E NATA DE CIMENTO</t>
  </si>
  <si>
    <t>PISO VINILICO COM CONTRAPISO (1CI:3ARML) E=2CM E NATA DE CIMENTO</t>
  </si>
  <si>
    <t>RODAPE DE PLASTICO P/ PISO VINILICO/BORRACHA</t>
  </si>
  <si>
    <t>PISO VINÍLICO TRÁFEGO INTENSO COM CONTRAPISO (1CI:3ARML) E=2CM E NATA DE CIMENTO</t>
  </si>
  <si>
    <t>GRANITINA 8MM FUNDIDA COM CONTRAPISO (1CI:3ARML) E=2CM E JUNTA PLASTICA 27MM</t>
  </si>
  <si>
    <t>RASPAGEM E APLICAÇÃO RESINA ACRÍLICA DUAS DEMÃOS</t>
  </si>
  <si>
    <t>GRANITINA 8MM FUNDIDA COM CONTRAPISO (1CI:3ARML) E=2CM E JUNTA PLASTICA 27MM (COM ÓXIDO DE FERRO)</t>
  </si>
  <si>
    <t>DEGRAUS FUNDIDOS DE GRANITINA COM CONTRAPISO</t>
  </si>
  <si>
    <t>DEMARCACAO DE QUADRA C/PISO VINILICO</t>
  </si>
  <si>
    <t>TESTEIRA CANTONEIRA ALUMINIO</t>
  </si>
  <si>
    <t>PISO DE BORRACHA COR PRETA MODELO TÁTIL ( ALERTA OU DIRECIONAL) INCLUSO CONTRAPISO (1CI:3ARML) C/ E=2CM E NATA DE CIMENTO</t>
  </si>
  <si>
    <t>PISO DE LADRILHO HIDRÁULICO COLORIDO MODELO TÁTIL ( ALERTA OU DIRECIONAL) SEM LASTRO</t>
  </si>
  <si>
    <t>FECH.(ALAV.) LAFONTE 6236 I /8766- I18 IMAB OU EQUIV.</t>
  </si>
  <si>
    <t>FECH. TIPO BICO DE PAPAGAIO (1222 LAFONTE/1161 E - 30  IMAB) OU EQUIV.</t>
  </si>
  <si>
    <t>TARGETA NIQUELADA No. 03</t>
  </si>
  <si>
    <t>FECH.(BOLA) LAFONTE 2078 - E/ ATLANTA EXT. DA PADO OU EQUIVALENTE</t>
  </si>
  <si>
    <t>FECH.BOLA)  LAFONTE 2078 - I / ATLANTA INT. DA PADO OU EQUIVALENTE</t>
  </si>
  <si>
    <t>FECHADURA LAFONTE BOLA 2078 - B / ATLANTA WC DA PADO OU EQUIVALENTE</t>
  </si>
  <si>
    <t>FECHO FIO REDONDO 4" ZINCADO PARAFUSADO</t>
  </si>
  <si>
    <t>BARRA PARA PORTADOR DE NECESSIDADES ESPECIAIS - P.N.E. "B6" PADRÃO AGETOP</t>
  </si>
  <si>
    <t>DOBRADICA 3" x 3 1/2" FERRO POLIDO</t>
  </si>
  <si>
    <t>CANTONEIRA GRANDE P/DIVISORIAS</t>
  </si>
  <si>
    <t>CORRENTE 4 MM P/CADEADO</t>
  </si>
  <si>
    <t>CADEADO 20 MM</t>
  </si>
  <si>
    <t>CADEADO 30 MM</t>
  </si>
  <si>
    <t>CADEADO 50 MM</t>
  </si>
  <si>
    <t>MARCENARIA</t>
  </si>
  <si>
    <t>TÁBUA APARELHADA PARA  GUICHÊ</t>
  </si>
  <si>
    <t>PORTA GIZ TIPO 1 - PADRÃO AGETOP</t>
  </si>
  <si>
    <t>BATE CARTEIRA ENVERNIZADO E ASSENT. 2,5 X 12 CM</t>
  </si>
  <si>
    <t>PALCO MOVEL EM ASSOALHO EM IPE ENCERADO</t>
  </si>
  <si>
    <t>QUADRO  AVISO-MADEIRA DE LEI/COMPENS. 10MM/CORTIÇA/FELTRO ( SIMILAR AO TIPO 1)</t>
  </si>
  <si>
    <t>ESTRADO ESC.20 SALAS</t>
  </si>
  <si>
    <t>QUADRO AVISO TP-1 (1,20 X 1,20 M)</t>
  </si>
  <si>
    <t>PORTINHOLA EM COMPENSADO 18MM/ REVESTIDA COM LAMINADO MELAMÍNICO</t>
  </si>
  <si>
    <t>PRATELEIRA MONTANTES EM ALVEN. APARENTE C/PINTURA</t>
  </si>
  <si>
    <t>BATE MACA 2,5 X 12 CM/ENVERNIZ. E ASSENTADO</t>
  </si>
  <si>
    <t>PRATELEIRA EST.CAIBRO 4+1 TABUAS APARELHADAS E ENVERNIZADAS</t>
  </si>
  <si>
    <t xml:space="preserve">SUBSTITUIÇÃO DA MADEIRA DE LEI DA TABELA DE BASQUETE - INCLUSO PINTURA </t>
  </si>
  <si>
    <t>ADMINISTRAÇÃO - MENSALISTAS</t>
  </si>
  <si>
    <t>ENCARREGADO - (OBRAS CIVIS)</t>
  </si>
  <si>
    <t>VIGIA DE OBRAS (DIURNO)  - (OBRAS CIVIS)</t>
  </si>
  <si>
    <t>ALMOXARIFE - (OBRAS CIVIS)</t>
  </si>
  <si>
    <t>APONTADOR - (OBRAS CIVIS)</t>
  </si>
  <si>
    <t>VIGIA DE OBRAS - (NOTURNO  E NO SÁBADO/DOMINGO DIURNO) - O.C.</t>
  </si>
  <si>
    <t>VIGIA DE OBRAS - (NOTURNO) - OBRAS CIVIS</t>
  </si>
  <si>
    <t>TÉCNICO EM SEGURANÇA DO TRABALHO (O. CIVIS)</t>
  </si>
  <si>
    <t xml:space="preserve">h     </t>
  </si>
  <si>
    <t>PINTURA</t>
  </si>
  <si>
    <t>REMOCAO DE PINTURA ANTIGA A CAL</t>
  </si>
  <si>
    <t>REMOCAO DE PINTURA A TEMPERA</t>
  </si>
  <si>
    <t>LIMPEZA DE ESTRUT.METAL.S/ANDAIME</t>
  </si>
  <si>
    <t>REMOCAO DE PINTURA ANTIGA A LATEX</t>
  </si>
  <si>
    <t>REMOCAO DE PINTURA ANTIGA A OLEO OU ESMALTE</t>
  </si>
  <si>
    <t>CAIACAO TRES DEMAOS MUROS E PAREDES - (OB.C.)</t>
  </si>
  <si>
    <t>CAIAÇAO 2 DEMAOS EM POSTE/ VIGAS E MEIO FIO(OC)</t>
  </si>
  <si>
    <t>PINTURA A BASE DE SILICONE 1 DEMAO</t>
  </si>
  <si>
    <t>PINTURA VERNIZ EM MADEIRA 2 DEMAOS</t>
  </si>
  <si>
    <t>PINTURA C/VERNIZ ACRILICO-02 DEMAOS</t>
  </si>
  <si>
    <t>PINTURA LATEX ACRILICA 3 DEMAOS C/SELADOR</t>
  </si>
  <si>
    <t>PINTURA LATEX ACRILICA 2 DEMAOS C/SELADOR</t>
  </si>
  <si>
    <t>PINTURA LATEX ACRILICO 2 DEMAOS</t>
  </si>
  <si>
    <t>PINTURA EPOXI 3 DEMÃOS</t>
  </si>
  <si>
    <t>EMASSAMENTO EPOXI 2 DEMÃOS</t>
  </si>
  <si>
    <t>PINTURA COM SELADOR ACRILICO</t>
  </si>
  <si>
    <t>PINTURA LATEX UMA DEMAO COM SELADOR</t>
  </si>
  <si>
    <t>FUNDO ANTICORROSIVO PARA ESQUADRIAS METÁLICAS</t>
  </si>
  <si>
    <t>FUNDO PRIMER P/ ESTR. METALICA (2 DEMAOS)</t>
  </si>
  <si>
    <t>FUNDO ADERENTE PARA SUPERFÍCIES GALVANIZADAS - 1 DEMAO</t>
  </si>
  <si>
    <t>PINT.PVA LATEX 2 D SENDO 2a. 50% TINTA INCOLOR COM BRILHO C/SELADOR</t>
  </si>
  <si>
    <t>EMASSAMENTO COM MASSA PVA UMA DEMAO</t>
  </si>
  <si>
    <t>PINTURA LATEX DUAS DEMAOS COM SELADOR</t>
  </si>
  <si>
    <t>EMASSAMENTO ACRILICO 2 DEMAOS</t>
  </si>
  <si>
    <t>EMASSAMENTO ACRÍLICO 1 DEMÃO EM PAREDE</t>
  </si>
  <si>
    <t>PINTURA PVA LATEX 1 DEMAO SEM SELADOR</t>
  </si>
  <si>
    <t>PINTURA PVA LATEX 2 DEMAOS SEM SELADOR</t>
  </si>
  <si>
    <t>EMASSAMENTO A OLEO EM PAREDES 2 DEMAOS</t>
  </si>
  <si>
    <t>EMASSAMENTO/OLEO/ESQUADRIAS MADEIRA</t>
  </si>
  <si>
    <t>PINT.ESMALTE S/ANTICOR 2 DEMAOS</t>
  </si>
  <si>
    <t>PINT.ESMALTE 2 DEM. ESQ.FERRO (SEM FUNDO ANTICOR.)</t>
  </si>
  <si>
    <t>PINTURA ESMALTE 1 DEMÃO ESQUADRIA METALICA S/FUNDO ANTICORR.</t>
  </si>
  <si>
    <t>PINTURA ESMALTE 1 DEMÃO EM PAREDE SEM SELADOR</t>
  </si>
  <si>
    <t>PINT.ESMALTE SINT.PAREDES - 2 DEM.C/SELADOR</t>
  </si>
  <si>
    <t>PINT.GRAFITE ESQUAD.FERRO (DUPLA FUNÇÃO - FUNDO E ACABAMENTO)</t>
  </si>
  <si>
    <t>PINTURA TINTA INCOLOR COM BRILHO UMA DEMAO</t>
  </si>
  <si>
    <t>PINTURA DE QUADRO NEGRO COM EMASSAMENTO (INCLUSIVE MOLDURA/PORTA GIZ) - 5,00X1,20M</t>
  </si>
  <si>
    <t xml:space="preserve">PINTURA DE QUADRO NEGRO COM EMASSAMENTO (INCLUSIVE MOLDURA/PORTA GIZ) </t>
  </si>
  <si>
    <t>PINTURA CERAMICA P/BEIRAL</t>
  </si>
  <si>
    <t>PINTURA ESMALTE ALQUIDICO ESTR.METALICA 2 DEMAOS</t>
  </si>
  <si>
    <t>PINTURA ESMALTE ALQUIDICO EST.METALICA 1 DEMAO</t>
  </si>
  <si>
    <t>PINTURA  ALQUÍDICA BRILHANTE DUPLA FUNÇÃO 2 DEMÃOS = 50 MÍCRONS</t>
  </si>
  <si>
    <t>LETREIRO MÉDIO A GRANDE PORTE EM PAREDE FEITO A PINCEL</t>
  </si>
  <si>
    <t>LETREIRO PEQ.PORTE A PINCEL EM PAREDE E PORTAS</t>
  </si>
  <si>
    <t>DEMARC.QUADRA/VAGAS TINTA POLIESPORTIVA</t>
  </si>
  <si>
    <t>PLANTIO GRAMA BATATAIS PLACA C/ M.O. IRRIG.P/CAMPO FUTEBOL (ADUBO/ROLO/ETC) (OC) A&lt;11.000M2</t>
  </si>
  <si>
    <t>PLANTIO GRAMA BATATAIS MUDA C/ M.O. IRRIG. ADUBO E TERRA VEG.(OC) A&lt;11.000M2</t>
  </si>
  <si>
    <t>GRADE PROTEÇÃO 50X50CM EM CAIBRO COM H=1,70M E RIPAS ESPAÇADAS EM 17CM - PARA MUDA DE ÁRVORE</t>
  </si>
  <si>
    <t>IRRIGACAO P/30 DIAS / AREA PLANTADA</t>
  </si>
  <si>
    <t>PLANTIO GRAMA ESMERALDA PLACA C/ M.O. IRRIG., ADUBO,TERRA VEGETAL (O.C.) A&lt;11.000,00M2</t>
  </si>
  <si>
    <t>ABERTURA DE CAVA 60X60X60CM C/ ADUBAÇÃO E PLANTIO DE FOLHAGEM,ARBUSTO, ÁRVORE OU PALMEIRA C/ H=0,50 A 0,70M - EXCLUSO O CUSTO DE AQUISIÇÃO DA MUDA</t>
  </si>
  <si>
    <t>ABERTURA DE CAVA 80X80X80CM C/ ADUBAÇÃO E PLANTIO DE ARBUSTO, ÁRVORE OU PALMEIRA C/ H=0,70 A 2,00M - EXCLUSO O CUSTO DE AQUISIÇÃO DA MUDA</t>
  </si>
  <si>
    <t>PREPARAÇÃO C/ ADUBAÇÃO DO TERRENO EM FORMA DE CANTEIRO E PLANTIO DE FORRAÇÃO AMBOS C/PROFUNDIDADE DE 30 CM - EXCLUSO O CUSTO DE AQUISIÇÃO DA MUDA</t>
  </si>
  <si>
    <t>PAVIMENTO EM CONCRETO TIPO CONCREGRAMA/PISOGRAMA/PATIOGRAMA ( PLANTIO DA GRAMA INCLUSO)</t>
  </si>
  <si>
    <t>PAVIMENTO INTERTRAVADO ESPESSURA DE 4CM E FCK = 20 MPA</t>
  </si>
  <si>
    <t>PAVIMENTO INTERTRAVADO ESPESSURA DE 6CM E FCK = 35 MPA</t>
  </si>
  <si>
    <t>PAVIMENTO INTERTRAVADO ESPESSURA DE 8CM E FCK = 35 MPA</t>
  </si>
  <si>
    <t>PAVIMENTO INTERTRAVADO ESPESSURA DE 10CM E FCK = 35 MPA</t>
  </si>
  <si>
    <t>MURO DE ALVENARIA TIJOLO FURADO 1/2 VEZ ( H=2,00M) COM FUNDAÇÃO - SEM REVESTIMENTOS (PADRÃO AGETOP)</t>
  </si>
  <si>
    <t>MURO DE ALVENARIA TIJOLO FURADO 1/2 VEZ ( H=3,00M) COM FUNDAÇÃO - SEM REVESTIMENTOS (PADRÃO AGETOP)</t>
  </si>
  <si>
    <t>LIMPEZA COM ÁCIDO MURIÁTICO (1:20), NEUTRALIZADO COM  AMÔNIA (1:14)</t>
  </si>
  <si>
    <t>PAVIMENTO INTERTRAVADO SEXTAVADO (BLOKRET) - 8 CM PRE-FABR.FCK 22 MPA</t>
  </si>
  <si>
    <t>PAVIMENTO INTERTRAVADO SEXTAVADO (BLOKRET) - 6 CM PRE-FABR.FCK 18 MPA</t>
  </si>
  <si>
    <t>PAVIMENTO INTERTRAVADO SEXTAVADO (BLOKRET) - 10 CM FCK=35 MPA PRE-FABR.</t>
  </si>
  <si>
    <t>CALCAMENTO COM PARALELEPIPEDO</t>
  </si>
  <si>
    <t>REDE PROTECAO DE NYLON COM GANCHOS E BUCHAS S8</t>
  </si>
  <si>
    <t>ARAME FARPADO 3 FIOS EM ALAMBRADO E/OU MURO EXISTENTES</t>
  </si>
  <si>
    <t xml:space="preserve">ALAMBRADO (2ª OPÇÃO) EM POSTE DE CONCRETO DUPLO T 150X7M / TUBO INDUSTRIAL 2"#2,28 / TELA MALHA 4" FIO 12 </t>
  </si>
  <si>
    <t>ALAMBRADO EM TUBO INDUSTRIAL 2"#2,28 E TELA MALHA 4" FIO 12 (QUADRA ESPORTE EXISTENTE) SEM PINTURA</t>
  </si>
  <si>
    <t>ALAMBRADO CANO FERRO GALVANIZADO 2" E TELA H=2M PADRÃO AGETOP</t>
  </si>
  <si>
    <t>ALAMBRADO COM POSTE DE CONCRETO E CINTA ARMADA PD. AGETOP</t>
  </si>
  <si>
    <t>CERCA EM MADEIRA DE LEI COM H=1,70M E 9 FIOS DE ARAME FARPADO -  POSTE ESTICADOR A CADA 25M E ESPAÇAMENTO ENTRE POSTES = 2,50M</t>
  </si>
  <si>
    <t>CERCA PROVISÓRIA EM MADEIRA ROLIÇA ( EUCALIPTO SEM TRATAMENTO) H = 1,70M, COM 9 FIOS DE ARAME FARPADO - ESTICADOR A CADA 25 M E ESPAÇAMENTO ENTRE POSTES = 2,50M</t>
  </si>
  <si>
    <t>MASTROS PARA BANDEIRAS EM  FERRO GALVANIZADO (ASSENTADOS/PINTADOS) -  3 UNIDADES</t>
  </si>
  <si>
    <t>PLACA DE INAUGURAÇÃO AÇO ESCOVADO 60 X 120 CM</t>
  </si>
  <si>
    <t>PLACA DE INAUGURAÇÃO EM DURALUMÍNIO 42 X 60 CM</t>
  </si>
  <si>
    <t>PLACA DE INAUGURAÇÃO EM DURALUMÍNIO 80 X 60 CM</t>
  </si>
  <si>
    <t>PLACA INAUGURACAO ACO INOXIDAVEL (40 X 25)</t>
  </si>
  <si>
    <t>PLACA DE INAUGURACAO ACO ESCOVADO 42X60 CM</t>
  </si>
  <si>
    <t>PLACA DE INAUGURACAO ACO ESCOVADO 80 X 60 CM</t>
  </si>
  <si>
    <t>OBELISCO PARA PLACA DE INAUGURAÇÃO - PADRÃO AGETOP</t>
  </si>
  <si>
    <t>SUPORTE PADRÃO PARA TABELA BASQUETE EM "U" ENRIJECIDO- 2 UNID. (ASSENTADOS/PINTADOS)</t>
  </si>
  <si>
    <t>SUPORTE ARTICULÁVEL EM TUBO INDUSTRIAL PARA TABELA BASQUETE (ASSENT./PINTADOS)- 2 UNID.</t>
  </si>
  <si>
    <t>SUPORTE EM TUBO INDUSTRIAL REMOVÍVEL PARA TABELA DE BASQUETE - 2 UNID.(ASSENT./PINTADOS)</t>
  </si>
  <si>
    <t>SUPORTE EM FERRO GALVANIZADO REMOVÍVEL PARA TABELA BASQUETE (ASSENT./PINTADOS) - 2 UNID.</t>
  </si>
  <si>
    <t xml:space="preserve">TABELA PARA BASQUETE ESTRUT. METÁLICA E MADEIRA DE LEI ASSENT./PINTADAS COM ARO FLEXÍVEL - 2 UNID. </t>
  </si>
  <si>
    <t>TABELA PARA BASQUETE ESTRUTURA METÁLICA E COMPENSADO (ASSENT./PINTADAS) ARO METÁLICO - 2 UNID.</t>
  </si>
  <si>
    <t>TABELA PARA BASQUETE ESTRUTURA METÁLICA COMPENSADO (ASSENT./PINTADAS) ARO FLEXÍVEL - 2 UNID.</t>
  </si>
  <si>
    <t>TRAVES FERRO GALVANIZADO PARA FUTEBOL DE SALÃO PINTADAS - 3,00 x 2,00M - 2 UNID.</t>
  </si>
  <si>
    <t>TABELA PARA BASQUETE ESTRUTURA METÁLICA MADEIRA DE LEI (ASSENT./PINTADAS) ARO METÁLICO - 2 UNID.</t>
  </si>
  <si>
    <t>CONJUNTO PARA VOLEIBOL EM FERRO GALVANIZADO COM PINTURA (2 SUPORTES)</t>
  </si>
  <si>
    <t>TRAVES EM FERRO GALVANIZADO PARA CAMPO DE FUTEBOL (ASSENT./PINTADAS) 7,32X2,44M - 2 UNID.</t>
  </si>
  <si>
    <t>TRAVES EM FERRO GALVANIZADO PARA CAMPO DE FUTEBOL EM AREIA (ASSENT./PINTADAS) 2,00X5,00M - 2 UNID.</t>
  </si>
  <si>
    <t>QUADRO DE GIZ (5,0X1,20 M C/EMBOÇO PINTURA COMPLETO)</t>
  </si>
  <si>
    <t>QUADRO DE GIZ (1,36 X 6,20) ESC. 20 SALAS</t>
  </si>
  <si>
    <t>QD.GIZ EMBOCO/LAM.MELAMINICO COMPL.-ESC.2000 6,87X1,39M</t>
  </si>
  <si>
    <t>QUADRO DE GIZ EMBOÇO/PINTURA COMPLETO</t>
  </si>
  <si>
    <t>BASE DE BANCADAS AZULEJADA</t>
  </si>
  <si>
    <t>BANCO DE CONCRETO POLIDO PINTADO</t>
  </si>
  <si>
    <t>BANCADA DE ARDOSIA POLIDA</t>
  </si>
  <si>
    <t>BASE DE BANCADA REBOCADA</t>
  </si>
  <si>
    <t>BASE DE BANCADA REV.COM CERAMICA</t>
  </si>
  <si>
    <t>BANCO CONCRETO POLIDO/BASE EM ALVENARIA TIJOLO APARENTE (PADRÃO ESCOLA 20 SALAS) PINTADO</t>
  </si>
  <si>
    <t>MICTORIO ACO INOX SOBRE COCHO DE CONCRETO(SEM INST.H.SANIT.)</t>
  </si>
  <si>
    <t>LAVATORIO ACO INOX SOBRE COCHO DE CONCRETO (SEM INST.H.SANIT.)</t>
  </si>
  <si>
    <t>CANALETA CONCRETO DESEMPENADO 5 CM PD.AGETOP</t>
  </si>
  <si>
    <t xml:space="preserve">RE    </t>
  </si>
  <si>
    <t>BEBEDOURO PARA 6 TORNEIRAS AZULEJADO ( EXCLUSO AS INSTALAÇÕES HIDROSSANITÁRIAS)</t>
  </si>
  <si>
    <t>BEBED.AZUL.CRIANCA/ADULTO - NINCHO (SEM INST.H.SANIT.)</t>
  </si>
  <si>
    <t>BEBED. AZUL.ADULTO/CRIANCA PAREDE(SEM INST.H.SANIT.)</t>
  </si>
  <si>
    <t>BANCADA DE CONCRETO POLIDO</t>
  </si>
  <si>
    <t>BANCADA DE GRANITINA</t>
  </si>
  <si>
    <t>BANCADA DE MARMORE</t>
  </si>
  <si>
    <t>MEIO FIO 7X20X100CM PD. AGETOP  EM ALVEN.TIJOLO COMUM 1/4 V. REBOCADO(1CI:3ARMLC), PINT. A CAL 2 DEMÃOS (INCLUSO ESCAV./APILOAM./REAT. E CONC. FC28 = 10MPA P/ ASSENTAM./CHUMBAMENTO)</t>
  </si>
  <si>
    <t xml:space="preserve">MEIO FIO PD. AGETOP EM CONC. PRÉ MOLD. RETO/CURVO (9v12X25X100CM), C/ SARJETA ( 13X10v12CM)FC28=20MPA COM ARGAM.(1CI:3ARMLC) P/ARREMATE DO REJUNT. - INCLUSO ESCAV./APILOAM./REATERRO E CONC.FC28= 10MPA P/ ASSENTAM. E CHUMBAMENTO </t>
  </si>
  <si>
    <t xml:space="preserve">MEIO FIO PD. AGETOP EM CONC. PRÉ MOLD. RETO/CURVO (9v12X25X100CM), C/ SARJETA ( 13X10v12CM)FC28=30MPA COM ARGAM.(1CI:3ARMLC) P/ARREMATE DO REJUNT. - INCLUSO ESCAV./APILOAM./REATERRO E CONC.FC28= 10MPA P/ ASSENTAM. E CHUMBAMENTO </t>
  </si>
  <si>
    <t xml:space="preserve">MEIO FIO PD. AGETOP EM CONC. PRÉ MOLD. RETO/CURVO (9v12X30X100CM),  FC28=30MPA COM ARGAM.(1CI:3ARMLC) P/ARREMATE DO REJUNT. - INCLUSO ESCAV./APILOAM./REATERRO E CONC.FC28= 10MPA P/ ASSENTAM. E CHUMBAMENTO </t>
  </si>
  <si>
    <t xml:space="preserve">MEIO FIO PD. AGETOP EM CONC. PRÉ MOLD. RETO/CURVO (5X25X100CM),  FC28=20MPA COM ARGAM.(1CI:3ARMLC) P/ARREMATE DO REJUNT. E PINTURA A CAL 2 DEMÃOS - INCLUSO ESCAV./APILOAM./REATERRO E CONC.FC28= 10MPA P/ ASSENTAM. E CHUMBAMENTO </t>
  </si>
  <si>
    <t xml:space="preserve">MEIO FIO PD. AGETOP EM CONC. PRÉ MOLD. RETO/CURVO (9v12X30X100CM), FC28=20MPA COM ARGAM.(1CI:3ARMLC) P/ARREMATE DO REJUNT. - INCLUSO ESCAV./APILOAM./REATERRO E CONC.FC28= 10MPA P/ ASSENTAM. E CHUMBAMENTO </t>
  </si>
  <si>
    <t>CANTONEIRA ARDOSIA POLIDA 2 REGUAS BOLEADAS</t>
  </si>
  <si>
    <t>CANTONEIRA MARMORE E REGUAS BOLEADAS</t>
  </si>
  <si>
    <t>CANTONEIRA GRANITO REGUAS BOLEADAS</t>
  </si>
  <si>
    <t>LADRILHO HIDRAULICO COR NATURAL (SEM LASTRO)</t>
  </si>
  <si>
    <t>LADRILHO HIDRAULICO DE UMA COR (S/LASTRO)</t>
  </si>
  <si>
    <t>LADRILHO HIDRAULICO DE DUAS CORES (S/LASTRO)</t>
  </si>
  <si>
    <t>LETRA CAIXA CHAPA GALVANIZADA PINTADA COLOCADA</t>
  </si>
  <si>
    <t>LETRA CAIXA INOX COLOCADA</t>
  </si>
  <si>
    <t>LETRA  CAIXA LATAO AMARELO COLOCADA</t>
  </si>
  <si>
    <t>Setor</t>
  </si>
  <si>
    <t>DEPARTAMENTO DE ENGENHARIA E CONSTRUÇÃO  -  CBMGO</t>
  </si>
  <si>
    <t>Orçamento</t>
  </si>
  <si>
    <t>Referência</t>
  </si>
  <si>
    <t>Nat. Serviço</t>
  </si>
  <si>
    <t>: Obras Civis</t>
  </si>
  <si>
    <t>BDI</t>
  </si>
  <si>
    <t>TABELA</t>
  </si>
  <si>
    <t>CÓDIGO</t>
  </si>
  <si>
    <t>SERVIÇO</t>
  </si>
  <si>
    <t>UNID.</t>
  </si>
  <si>
    <t>QUANT.</t>
  </si>
  <si>
    <t>CUSTO UNITÁRIO</t>
  </si>
  <si>
    <t>CUSTO TOTAL</t>
  </si>
  <si>
    <t>SERVIÇO PRELIMINAR</t>
  </si>
  <si>
    <t>AGETOP</t>
  </si>
  <si>
    <t>TOTAL DA ETAPA</t>
  </si>
  <si>
    <t>Custo Final:</t>
  </si>
  <si>
    <t>Valor do Orçamento:</t>
  </si>
  <si>
    <t>Discriminação</t>
  </si>
  <si>
    <t>Custo</t>
  </si>
  <si>
    <t>Custo / m2</t>
  </si>
  <si>
    <t>Total s/ BDI</t>
  </si>
  <si>
    <t>1º MÊS</t>
  </si>
  <si>
    <t>ITEM</t>
  </si>
  <si>
    <t>R$</t>
  </si>
  <si>
    <t>Total</t>
  </si>
  <si>
    <t>1.0</t>
  </si>
  <si>
    <t>2.0</t>
  </si>
  <si>
    <t>3.0</t>
  </si>
  <si>
    <t>4.0</t>
  </si>
  <si>
    <t>Sub - Total</t>
  </si>
  <si>
    <t xml:space="preserve">TOTAL </t>
  </si>
  <si>
    <t>TOTAIS ACUMULADOS</t>
  </si>
  <si>
    <t>CÁLCULO DO BDI EM FUNCAO DO ISS E BDC ISS</t>
  </si>
  <si>
    <t>COMPOSIÇÃO DO BDI PARA  NIQUELÂNDIA</t>
  </si>
  <si>
    <t>AC</t>
  </si>
  <si>
    <t>ISS</t>
  </si>
  <si>
    <t>Coef.</t>
  </si>
  <si>
    <t>Taxa a.m.</t>
  </si>
  <si>
    <t>S</t>
  </si>
  <si>
    <t>BDC ISS</t>
  </si>
  <si>
    <t>1) COFINS</t>
  </si>
  <si>
    <t>R</t>
  </si>
  <si>
    <t xml:space="preserve">PIS </t>
  </si>
  <si>
    <t>2) PIS</t>
  </si>
  <si>
    <t>G</t>
  </si>
  <si>
    <t>COFINS</t>
  </si>
  <si>
    <t>3) ISSQN</t>
  </si>
  <si>
    <t>DF</t>
  </si>
  <si>
    <t>CRPB</t>
  </si>
  <si>
    <t>4) Adm Central</t>
  </si>
  <si>
    <t>L</t>
  </si>
  <si>
    <t>I</t>
  </si>
  <si>
    <t xml:space="preserve">5) Custo Financeiro </t>
  </si>
  <si>
    <t>6) Seguros e Garantias</t>
  </si>
  <si>
    <t xml:space="preserve">7) Risco </t>
  </si>
  <si>
    <t>*BDC ISS= base de cálculo do ISS</t>
  </si>
  <si>
    <t>8) Lucratividade</t>
  </si>
  <si>
    <t>9) CRPB</t>
  </si>
  <si>
    <t>BDI Final</t>
  </si>
  <si>
    <t xml:space="preserve">Engenheiro Civil     Renato Mendes da Silva     CREA 11887D-GO  62 3201-6374
</t>
  </si>
  <si>
    <t>5.0</t>
  </si>
  <si>
    <t>6.0</t>
  </si>
  <si>
    <t xml:space="preserve">TRANSPORTE </t>
  </si>
  <si>
    <t>Área da reforma</t>
  </si>
  <si>
    <t>TRANSPORTE</t>
  </si>
  <si>
    <t>1113,59</t>
  </si>
  <si>
    <t>DEMOLICAO DE REVESTIMENTO DE ARGAMASSA DE CAL E AREIA</t>
  </si>
  <si>
    <t>SINAPI</t>
  </si>
  <si>
    <t>73802/001</t>
  </si>
  <si>
    <t>REVESTIMENTO CERÂMICO PARA PISO COM PLACAS TIPO PORCELANATO DE DIMENSÕ M2 CR 73,85 ES 45X45 CM APLICADA EM AMBIENTES DE ÁREA MAIOR QUE 10 M². AF_06/2015</t>
  </si>
  <si>
    <t>ORÇAMENTO</t>
  </si>
  <si>
    <t xml:space="preserve">PORTA VIDRO TEMPERADO 80X210 8MM INCOLOR ABRIR 1 FOLHA </t>
  </si>
  <si>
    <t xml:space="preserve">PORTA VIDRO TEMPERADO 200X210 8MM INCOLOR CORRER 2 FOLHAS </t>
  </si>
  <si>
    <t xml:space="preserve">PORTA VIDRO TEMPERADO 90X210 8MM INCOLOR CORRER 1 FOLHA </t>
  </si>
  <si>
    <t>JANELA VIDRO TEMP.8MM INCOLOR C/ FERRAGENS (1,50X1,50M) CORRER 2 FOLHAS</t>
  </si>
  <si>
    <t>JANELA VIDRO TEMP.8MM INCOLOR C/ FERRAGENS (2,50X1,50M) CORRER 2 FOLHAS</t>
  </si>
  <si>
    <t>JANELA VIDRO TEMP.8MM INCOLOR C/ FERRAGENS (2,00X1,50M) CORRER 2 FOLHAS</t>
  </si>
  <si>
    <t>JANELA VIDRO TEMP.8MM INCOLOR C/ FERRAGENS (2,50X0,60M) CORRER 2 FOLHAS</t>
  </si>
  <si>
    <t>JANELA VIDRO TEMP.8MM INCOLOR C/ FERRAGENS (1,50X0,50M) CORRER 2 FOLHAS</t>
  </si>
  <si>
    <t>INSTALAÇÕES ESPECIAIS - GLP</t>
  </si>
  <si>
    <t>ALVENARIA</t>
  </si>
  <si>
    <t>REFORMA 9ªCIBM - INHUMAS</t>
  </si>
  <si>
    <t>DEMOLIÇÃO PISOS/VIGAS DE MAD.C/TRANSPORTE ATE CB. E CARGA</t>
  </si>
  <si>
    <t>LOCAÇÃO DA OBRA, EXECUÇÃO DE GABARITO SEM REAPROVEITAMENTO, INCLUSO PINTURA (FACE INTERNA DO RIPÃO 15CM) E PIQUETE COM TESTEMUNHA</t>
  </si>
  <si>
    <t>LOCAÇÃO DE OBRAS DE PEQUENO PORTE COM CAVALETE, INCLUSO PINTURA ( FACE INTERNA DO SARRAFO 10CM) E PIQUETE COM TESTEMUNHA</t>
  </si>
  <si>
    <t>LOCAÇÃO DE PRAÇA, QUADRA, IMPLANTAÇÃO UTILIZANDO CAVALETE, INCLUSO PIQUETE COM TESTEMUNHA</t>
  </si>
  <si>
    <t>PLACA DE OBRA EM CHAPA METÁLICA 26 COM PINTURA, AFIXADA EM CAVALETES DE MADEIRA DE LEI (VIGOTAS 6X12CM) - PADRÃO AGETOP</t>
  </si>
  <si>
    <t>EPI/PCMAT/PCMSO/EXAMES/TREINAMENTOS/VISITAS (&gt;= 20 EMPREGADOS) - ÁREAS EDIFICADAS/COBERTAS/FECHADAS</t>
  </si>
  <si>
    <t>EPI/PPRA/PCMSO/EXAMES/TREINAMENTOS/VISITAS (&lt; 20 EMPREGADOS) - ÁREAS EDIFICADAS/COBERTAS/FECHADAS</t>
  </si>
  <si>
    <t xml:space="preserve">166 </t>
  </si>
  <si>
    <t>TRANSPORTE COM LÂMINA ATE 100 M - (OBRAS CIVIS)</t>
  </si>
  <si>
    <t>PREPARO COM BETONEIRA E TRANSPORTE MANUAL DE CONCRETO PARA LASTRO  - (O.C.)</t>
  </si>
  <si>
    <t>PREPARO COM BETONEIRA E TRANSPORTE MANUAL DE CONCRETO PARA LASTRO - (O.C.)</t>
  </si>
  <si>
    <t>ARANDELA A PROVA DE TEMPO C/GRADE MET. SUP. 90 GRAUS BASE E-27</t>
  </si>
  <si>
    <t>ARANDELA USO INTERNO BASE E-27</t>
  </si>
  <si>
    <t>ARANDELA USO EXTERNO 45º - BASE E-27</t>
  </si>
  <si>
    <t>ARANDELA DE EMBUTIR USO EXTERNO/INTERNO - BASE E-27</t>
  </si>
  <si>
    <t>ATERRAMENTO - SOLDA EXOTÉRMICA - CARTUCHO 32 G</t>
  </si>
  <si>
    <t>ATERRAMENTO - SOLDA EXOTÉRMICA - CARTUCHO 45 G</t>
  </si>
  <si>
    <t>ATERRAMENTO - SOLDA EXOTÉRMICA - CARTUCHO 90 G</t>
  </si>
  <si>
    <t>ATERRAMENTO - SOLDA EXOTÉRMICA - CARTUCHO 115 G</t>
  </si>
  <si>
    <t>ATERRAMENTO - SOLDA EXOTÉRMICA - CARTUCHO 150 G</t>
  </si>
  <si>
    <t>CABO FLEXIVEL PARALELO 2 X 1 MM2</t>
  </si>
  <si>
    <t xml:space="preserve">CAIXA DE PASSAGEM - ESCAVAÇÃO MANUAL / REATERRO/ APILOAMENTO DO FUNDO </t>
  </si>
  <si>
    <t>CAIXA DE PASSAGEM -  TAMPA EM CONCRETO ARMADO 25 MPA E=5CM</t>
  </si>
  <si>
    <t xml:space="preserve">CAIXA DE PASSAGEM -  ALVENARIA DE 1/2 VEZ COM REVESTIMENTO INTERNO EM REBOCO PAULISTA A-14 </t>
  </si>
  <si>
    <t>CAIXA DE PASSAGEM - ALVENARIA DE 1 VEZ COM REVESTIMENTO INTERNO EM REBOCO PAULISTA A-14</t>
  </si>
  <si>
    <t>CAIXA DE PASSAGEM - LASTRO DE CONCRETO 20 MPA E=5CM PARA O FUNDO</t>
  </si>
  <si>
    <t>CAIXA DE PASSAGEM METÁLICA 30X30X12 CM</t>
  </si>
  <si>
    <t>CAIXA DE PASSAGEM METÁLICA 50X50X15 CM</t>
  </si>
  <si>
    <t>CAIXA DISTRIBUIÇÃO TELEFÔNICA 60X60X12 CM</t>
  </si>
  <si>
    <t>CAIXA METÁLICA PARA PROTEÇÃO GERAL 580X500X216MM ATÉ 175A</t>
  </si>
  <si>
    <t>CAIXA METÁLICA PARA PROTEÇÃO GERAL 820X750X266MM DE 250A A 350A</t>
  </si>
  <si>
    <t>CAIXA METÁLICA PARA T.C. 820X750X266MM - 250 A 350A</t>
  </si>
  <si>
    <t>CAIXA METÁLICA PARA PROTEÇÃO GERAL 1200X1000X310MM DE 500A A 800A</t>
  </si>
  <si>
    <t>CAIXA METÁLICA PARA T.C. 1200X1000X310MM - 500 a 800A</t>
  </si>
  <si>
    <t>CAIXA METÁLICA PARA PROTEÇÃO GERAL 500X380X166MM ATÉ 175A ( GRUPO B )</t>
  </si>
  <si>
    <t>CAIXA METÁLICA PARA MEDIDOR MONOFÁSICO PADRÃO CELG 300X220X151MM</t>
  </si>
  <si>
    <t>CAIXA DE PASSAGEM 20X20X25CM FUNDO BRITA SEM TAMPA</t>
  </si>
  <si>
    <t>CAIXA DE PASSAGEM 30X30X40CM COM TAMPA E DRENO BRITA</t>
  </si>
  <si>
    <t>CAIXA DE PASSAGEM 35X60X50CM FUNDO DE CONCRETO (PARA TAMPA R1)</t>
  </si>
  <si>
    <t>CAIXA DE PASSAGEM 107 X 52 X 50CM  FUNDO DE CONCRETO (PARA TAMPA R2)</t>
  </si>
  <si>
    <t>CAIXA DE PASSAGEM 40X40X50CM FUNDO DE BRITA SEM TAMPA</t>
  </si>
  <si>
    <t>CAIXA DE PASSAGEM 50X50X60CM FUNDO DE BRITA SEM TAMPA</t>
  </si>
  <si>
    <t>CAIXA DE PASSAGEM 60X60X70CM FUNDO DE BRITA SEM TAMPA</t>
  </si>
  <si>
    <t>CAIXA DE PASSAGEM 80X80X62CM FUNDO DE BRITA SEM TAMPA</t>
  </si>
  <si>
    <t>CAIXA METÁLICA PARA MEDIDOR POLIFÁSICO PADRÃO CELG 500X380X166MM</t>
  </si>
  <si>
    <t>CAIXA METÁLICA PARA T.C. 580X500X216MM - ATÉ 175A</t>
  </si>
  <si>
    <t>COTOVELO EXTERNO P/CANALETA PLASTICA HELLERMAN OU EQUIVALENTE</t>
  </si>
  <si>
    <t>LUMINÁRIA ABERTA DE ALUMÍNIO PARA POSTE - BASE E-27</t>
  </si>
  <si>
    <t>LUMINARIA BLINDADA P/TETO - BASE E-27</t>
  </si>
  <si>
    <t>LUM.TIPO ARANDELA BLINDADA A PROVA DE TEMPO 45 GR - BASE E-27</t>
  </si>
  <si>
    <t>LUM.TIPO ARANDELA BLINDADA A PROVA DE TEMPO 90 GR. - BASE E-27</t>
  </si>
  <si>
    <t>LUMINARIA DE EMBUTIR/REGULAVEL  (OLHO DE BOI) - BASE E-27</t>
  </si>
  <si>
    <t>LUMINÁRIA DE EMBUTIR FOCO FIXO (OLHO DE BOI) - BASE E-27</t>
  </si>
  <si>
    <t>LUMINÁRIA DE TOPO OU OBSTÁCULO (1X BASE-E-27)</t>
  </si>
  <si>
    <t>LUMINÁRIA PLAFON SOBREPOR BASE E-27</t>
  </si>
  <si>
    <t>LUMINÁRIA DE TOPO OU OBSTÁCULO  (2XBASE E-27)</t>
  </si>
  <si>
    <t>LUMINÁRIA DE SOBREPOR USO AO TEMPO (TARTARUGA) - BASE E-27</t>
  </si>
  <si>
    <t>PADRAO TRIFASICO 16 MM2 H=5 METROS</t>
  </si>
  <si>
    <t>PATCH PANEL PADRÃO 19" CAT. 6, COM 24 PORTAS</t>
  </si>
  <si>
    <t>PETROLETE - CONDULETE METÁLICO C 1/2" S/TAMPA</t>
  </si>
  <si>
    <t>PETROLETE - CONDULETE METÁLICO C 3/4" S/TAMPA</t>
  </si>
  <si>
    <t>PETROLETE - CONDULETE METÁLICO C 1"  S/TAMPA</t>
  </si>
  <si>
    <t>PETROLETE - CONDULETE METÁLICO E 1/2" S/TAMPA</t>
  </si>
  <si>
    <t>PETROLETE - CONDULETE METÁLICO E 3/4" S/TAMPA</t>
  </si>
  <si>
    <t>PETROLETE - CONDULETE METÁLICO E 1" S/TAMPA</t>
  </si>
  <si>
    <t>PETROLETE - CONDULETE METÁLICO LL, LR OU LB 1/2" S/TAMPA</t>
  </si>
  <si>
    <t>PETROLETE - CONDULETE METÁLICO LL,LR OU LB 3/4" S/TAMPA</t>
  </si>
  <si>
    <t>PETROLETE - CONDULETE METÁLICO LL, LR OU LB 1" S/TAMPA</t>
  </si>
  <si>
    <t>PETROLETE - CONDULETE METÁLICO T OU TB 1/2" S/TAMPA</t>
  </si>
  <si>
    <t>PETROLETE - CONDULETE METÁLICO T OU TB 3/4"  S/TAMPA</t>
  </si>
  <si>
    <t>PETROLETE - CONDULETE METÁLICO T OU TB 1"  S/TAMPA</t>
  </si>
  <si>
    <t>PETROLETE - CONDULETE METÁLICO X 1/2" S/TAMPA</t>
  </si>
  <si>
    <t>PETROLETE - CONDULETE METÁLICO X 3/4"  S/TAMPA</t>
  </si>
  <si>
    <t>PETROLETE - CONDULETE METÁLICO X 1" S/TAMPA</t>
  </si>
  <si>
    <t>TAMPA CEGA PETROLETE - CONDULETE METÁLICO 1/2" OU 3/4" C/TAMPA</t>
  </si>
  <si>
    <t>TAMPA CEGA PETROLETE - CONDULETE METÁLICO 1"</t>
  </si>
  <si>
    <t>TAMPA PETROLETE - CONDULETE METÁLICO P/INTERR.2 SEC.JUNTOS OU TOMADA</t>
  </si>
  <si>
    <t>TAMPA PETROLETE - CONDULETE METÁLICO P/INTERRUPTOR 2 SECOES SEPARADAS</t>
  </si>
  <si>
    <t>TAMPA PETROLETE - CONDULETE METÁLICO P/INTERRUPTOR 3 SECOES</t>
  </si>
  <si>
    <t>TAMPA PETROLETE - CONDULETE METÁLICO P/INTERRUPTOR DE 1 SECAO</t>
  </si>
  <si>
    <t>INSTALAÇÕES HIDROSSANITÁRIAS</t>
  </si>
  <si>
    <t>VASO SANITÁRIO COM CAIXA ACOPLADA 1ª LINHA COMPLETO - EXCLUSO ASSENTO</t>
  </si>
  <si>
    <t>CHUVEIRO ELÉTRICO EM PVC COM BRAÇO METÁLICO</t>
  </si>
  <si>
    <t>CHUVEIRO METÁLICO COM BRAÇO METÁLICO ( DUCHA FRIA)</t>
  </si>
  <si>
    <t>TANQUE DE LOUÇA C/COLUNA</t>
  </si>
  <si>
    <t>TANQUE DE AÇO INOX - CHAPA 0,7MM</t>
  </si>
  <si>
    <t>TAMPA T-5 ARTICULADA 20X20</t>
  </si>
  <si>
    <t>CAIXA DE ALVENARIA 20x20x25 CM (REVESTIMENTO IMPERMEABILIZADO), FUNDO DE BRITA SEM TAMPA - PARA REGISTRO/TORNEIRA JARDIM</t>
  </si>
  <si>
    <t>PROLONGAMENTO DE CX.SINFONADA 250 MM</t>
  </si>
  <si>
    <t>CAIXA DE PASSAGEM 40X40CM SEM TAMPA</t>
  </si>
  <si>
    <t>CAIXA DE AREIA 40X40CM FUNDO DE BRITA COM GRELHA METÁLICA FERRO CHATO PADRÃO AGETOP</t>
  </si>
  <si>
    <t>CAIXA DE PASSAGEM 60 X 60 CM SEM TAMPA</t>
  </si>
  <si>
    <t>TAMPA EM CONCRETO ARMADO 25 MPA E=5CM PARA A CAIXA DE PASSAGEM 60X60CM</t>
  </si>
  <si>
    <t>CAIXA DE AREIA 60X60CM FUNDO DE BRITA SEM TAMPA</t>
  </si>
  <si>
    <t xml:space="preserve">CAIXA DE AREIA 60X60CM FUNDO DE BRITA COM GRELHA METÁLICA FERRO CHATO PADRÃO AGETOP </t>
  </si>
  <si>
    <t xml:space="preserve">CAIXA DE INSPEÇÃO - TAMPA EM CONCRETO ARMADO 25 MPA E=5CM </t>
  </si>
  <si>
    <t>CAIXA DE INSPEÇÃO - LASTRO DE CONCRETO (COM ADIÇÃO DE IMPERMEABILIZANTE) 20 MPA E=5CM PARA O FUNDO</t>
  </si>
  <si>
    <t>CAIXA DE INSPEÇÃO - ALVENARIA DE 1/2 VEZ COM REVESTIMENTO INTERNO EM REBOCO PAULISTA A-14 (COM ADIÇÃO DE IMPERMEABILIZANTE)</t>
  </si>
  <si>
    <t>CAIXA DE INSPEÇÃO - ALVENARIA DE 1 VEZ COM REVESTIMENTO INTERNO EM REBOCO PAULISTA A-14 (COM ADIÇÃO DE IMPERMEABILIZANTE)</t>
  </si>
  <si>
    <t xml:space="preserve">CAIXA DE INSPEÇÃO - ESCAVAÇÃO MANUAL / REATERRO/ APILOAMENTO DO FUNDO </t>
  </si>
  <si>
    <t>CAIXA DE AREIA - LASTRO DE BRITA PARA O FUNDO</t>
  </si>
  <si>
    <t>CAIXA DE AREIA - TAMPA EM GRELHA DE CONCRETO ARMADO 25MPA E=5CM</t>
  </si>
  <si>
    <t>TUBO RÍGIDO CORRUGADO PARA DRENAGEM DIAMETRO 150 MM</t>
  </si>
  <si>
    <t>TUBO RÍGIDO CORRUGADO PARA DRENAGEM DIAMETRO 100 MM</t>
  </si>
  <si>
    <t>TUBO FERRO GALVANIZADO DIAM. 4"</t>
  </si>
  <si>
    <t>NIPLE DUPLO FERRO GALVANIZADO 3" X 2 1/2"</t>
  </si>
  <si>
    <t>TE DE FERRO GALVANIZADO 90º X 1 1/2" X 1"</t>
  </si>
  <si>
    <t>FECH. (BOLA) LAFONTE 2078 - I / ATLANTA INT. DA PADO OU EQUIVALENTE</t>
  </si>
  <si>
    <t>FECHADURA (BOLA) LAFONTE  2078 - B / ATLANTA WC DA PADO OU EQUIVALENTE</t>
  </si>
  <si>
    <t>PORTINHOLA EM COMPENSADO 18MM / REVESTIDA COM LAMINADO MELAMÍNICO</t>
  </si>
  <si>
    <t>PINT.POLIESPORTIVA - 2 DEM.(PISOS E CIMENTADOS)</t>
  </si>
  <si>
    <t>BANCO DE CONCRETO POLIDO BASE EM ALVENARIA REBOCADA E PINTADA - PADRÃO AGETOP 2015</t>
  </si>
  <si>
    <t>BANCO CONCRETO POLIDO BASE EM ALVENARIA TIJOLO APARENTE PINTADA - PADRÃO AGETOP 2015</t>
  </si>
  <si>
    <t>LADRILHO HIDRAULICO DE UMA COR (SEM LASTRO)</t>
  </si>
  <si>
    <t>LADRILHO HIDRAULICO DE DUAS CORES (SEM LASTRO)</t>
  </si>
  <si>
    <t>: SINAPI – 2016</t>
  </si>
  <si>
    <t>03/2017</t>
  </si>
  <si>
    <t>Reforma 9ªCIBM - Forro, Granitina e outros</t>
  </si>
  <si>
    <t>24,28</t>
  </si>
  <si>
    <t>BDI (24,28%)</t>
  </si>
  <si>
    <t>INSTALAÇÕES ESPCECIAIS</t>
  </si>
  <si>
    <t>ALVENARIAS</t>
  </si>
  <si>
    <t>VIDRO</t>
  </si>
  <si>
    <t>7.0</t>
  </si>
  <si>
    <t>8.0</t>
  </si>
  <si>
    <t>9.0</t>
  </si>
  <si>
    <t>10.0</t>
  </si>
  <si>
    <t>11.0</t>
  </si>
  <si>
    <t xml:space="preserve">  AGETOP – Base 2016</t>
  </si>
  <si>
    <t>COMPOSIÇÃO 1</t>
  </si>
  <si>
    <t>ALUMÍNIO COMPOSTO ACM</t>
  </si>
  <si>
    <t>Mão de obra</t>
  </si>
  <si>
    <t>Materiais</t>
  </si>
  <si>
    <t>Alumínio composto - ACM</t>
  </si>
  <si>
    <t>Código</t>
  </si>
  <si>
    <t>Und</t>
  </si>
  <si>
    <t>Consumo</t>
  </si>
  <si>
    <t>Preço                         Insumo</t>
  </si>
  <si>
    <t>Preço Unitário</t>
  </si>
  <si>
    <t>Anexo C - CRONOGRAMA FÍSICO FINANCEIRO</t>
  </si>
</sst>
</file>

<file path=xl/styles.xml><?xml version="1.0" encoding="utf-8"?>
<styleSheet xmlns="http://schemas.openxmlformats.org/spreadsheetml/2006/main">
  <numFmts count="21">
    <numFmt numFmtId="43" formatCode="_-* #,##0.00_-;\-* #,##0.00_-;_-* &quot;-&quot;??_-;_-@_-"/>
    <numFmt numFmtId="164" formatCode="_(* #,##0.00_);_(* \(#,##0.00\);_(* &quot;-&quot;??_);_(@_)"/>
    <numFmt numFmtId="165" formatCode=";;;"/>
    <numFmt numFmtId="166" formatCode="General_)"/>
    <numFmt numFmtId="167" formatCode="#.##000"/>
    <numFmt numFmtId="168" formatCode="#,#00"/>
    <numFmt numFmtId="169" formatCode="%#,#00"/>
    <numFmt numFmtId="170" formatCode="#,"/>
    <numFmt numFmtId="171" formatCode="0.000"/>
    <numFmt numFmtId="172" formatCode="_([$€-2]* #,##0.00_);_([$€-2]* \(#,##0.00\);_([$€-2]* &quot;-&quot;??_)"/>
    <numFmt numFmtId="173" formatCode="_(&quot;R$ &quot;* #,##0.00_);_(&quot;R$ &quot;* \(#,##0.00\);_(&quot;R$ &quot;* &quot;-&quot;??_);_(@_)"/>
    <numFmt numFmtId="174" formatCode="[$-416]mmmm\-yy;@"/>
    <numFmt numFmtId="175" formatCode="0.0000"/>
    <numFmt numFmtId="176" formatCode="_(* #,##0.00_);_(* \(#,##0.00\);_(* \-??_);_(@_)"/>
    <numFmt numFmtId="177" formatCode="#0.00"/>
    <numFmt numFmtId="178" formatCode="##0.00"/>
    <numFmt numFmtId="179" formatCode="##,##0.00"/>
    <numFmt numFmtId="180" formatCode="000000"/>
    <numFmt numFmtId="181" formatCode="#"/>
    <numFmt numFmtId="182" formatCode="#,##0.000_);\(#,##0.000\)"/>
    <numFmt numFmtId="183" formatCode="#,##0.0000_);\(#,##0.0000\)"/>
  </numFmts>
  <fonts count="5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 Narrow"/>
      <family val="2"/>
    </font>
    <font>
      <sz val="11"/>
      <name val="Arial Narrow"/>
      <family val="2"/>
    </font>
    <font>
      <sz val="1"/>
      <color indexed="8"/>
      <name val="Courier"/>
      <family val="3"/>
    </font>
    <font>
      <sz val="10"/>
      <name val="Arial"/>
      <family val="2"/>
    </font>
    <font>
      <sz val="9"/>
      <name val="Arial"/>
      <family val="2"/>
    </font>
    <font>
      <sz val="12"/>
      <name val="Courier"/>
      <family val="3"/>
    </font>
    <font>
      <b/>
      <sz val="11"/>
      <name val="Times New Roman"/>
      <family val="1"/>
    </font>
    <font>
      <sz val="9"/>
      <name val="Times New Roman"/>
      <family val="1"/>
    </font>
    <font>
      <b/>
      <sz val="1"/>
      <color indexed="8"/>
      <name val="Courier"/>
      <family val="3"/>
    </font>
    <font>
      <b/>
      <sz val="12"/>
      <color indexed="10"/>
      <name val="Arial"/>
      <family val="2"/>
    </font>
    <font>
      <sz val="10"/>
      <color indexed="8"/>
      <name val="Arial"/>
      <family val="2"/>
    </font>
    <font>
      <sz val="10"/>
      <name val="Calibri"/>
      <family val="2"/>
      <scheme val="minor"/>
    </font>
    <font>
      <i/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4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sz val="11"/>
      <color indexed="8"/>
      <name val="Calibri"/>
      <family val="2"/>
    </font>
    <font>
      <b/>
      <sz val="18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9"/>
      <name val="Calibri"/>
      <family val="2"/>
      <scheme val="minor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0"/>
      <color theme="1"/>
      <name val="Arial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1"/>
      <color indexed="56"/>
      <name val="Calibri"/>
      <family val="2"/>
    </font>
    <font>
      <b/>
      <sz val="18"/>
      <color indexed="56"/>
      <name val="Cambria"/>
      <family val="2"/>
    </font>
    <font>
      <sz val="10"/>
      <color theme="1"/>
      <name val="Calibri"/>
      <family val="2"/>
      <scheme val="minor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b/>
      <sz val="7"/>
      <color indexed="8"/>
      <name val="Arial"/>
      <family val="2"/>
    </font>
    <font>
      <sz val="7"/>
      <color indexed="8"/>
      <name val="Arial"/>
      <family val="2"/>
    </font>
    <font>
      <sz val="8"/>
      <color indexed="58"/>
      <name val="Arial"/>
      <family val="2"/>
    </font>
    <font>
      <b/>
      <sz val="10"/>
      <name val="Arial"/>
      <family val="2"/>
    </font>
    <font>
      <sz val="10"/>
      <color indexed="58"/>
      <name val="Arial"/>
      <family val="2"/>
    </font>
    <font>
      <sz val="10"/>
      <color indexed="10"/>
      <name val="Arial"/>
      <family val="2"/>
    </font>
    <font>
      <b/>
      <sz val="10"/>
      <color indexed="58"/>
      <name val="Arial"/>
      <family val="2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sz val="12"/>
      <color theme="1"/>
      <name val="Arial"/>
      <family val="2"/>
    </font>
    <font>
      <b/>
      <sz val="16"/>
      <color indexed="58"/>
      <name val="Arial"/>
      <family val="2"/>
    </font>
    <font>
      <sz val="7"/>
      <color indexed="8"/>
      <name val="Arial"/>
    </font>
    <font>
      <b/>
      <sz val="7"/>
      <color indexed="8"/>
      <name val="Arial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58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indexed="41"/>
        <bgColor indexed="9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77111117893"/>
        <bgColor indexed="26"/>
      </patternFill>
    </fill>
    <fill>
      <patternFill patternType="solid">
        <fgColor theme="0" tint="-0.249977111117893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3" tint="0.79998168889431442"/>
        <bgColor indexed="64"/>
      </patternFill>
    </fill>
  </fills>
  <borders count="79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/>
      <bottom style="hair">
        <color indexed="58"/>
      </bottom>
      <diagonal/>
    </border>
    <border>
      <left/>
      <right/>
      <top style="hair">
        <color indexed="8"/>
      </top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/>
      <right style="hair">
        <color indexed="8"/>
      </right>
      <top/>
      <bottom/>
      <diagonal/>
    </border>
    <border>
      <left style="hair">
        <color indexed="58"/>
      </left>
      <right/>
      <top style="hair">
        <color indexed="58"/>
      </top>
      <bottom/>
      <diagonal/>
    </border>
    <border>
      <left/>
      <right/>
      <top style="hair">
        <color indexed="58"/>
      </top>
      <bottom/>
      <diagonal/>
    </border>
    <border>
      <left/>
      <right style="hair">
        <color indexed="58"/>
      </right>
      <top style="hair">
        <color indexed="58"/>
      </top>
      <bottom/>
      <diagonal/>
    </border>
    <border>
      <left style="hair">
        <color indexed="58"/>
      </left>
      <right style="hair">
        <color indexed="58"/>
      </right>
      <top/>
      <bottom/>
      <diagonal/>
    </border>
    <border>
      <left style="hair">
        <color indexed="58"/>
      </left>
      <right/>
      <top/>
      <bottom/>
      <diagonal/>
    </border>
    <border>
      <left/>
      <right style="hair">
        <color indexed="58"/>
      </right>
      <top/>
      <bottom/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58"/>
      </left>
      <right/>
      <top/>
      <bottom style="hair">
        <color indexed="58"/>
      </bottom>
      <diagonal/>
    </border>
    <border>
      <left/>
      <right style="hair">
        <color indexed="58"/>
      </right>
      <top/>
      <bottom style="hair">
        <color indexed="58"/>
      </bottom>
      <diagonal/>
    </border>
    <border>
      <left style="hair">
        <color indexed="58"/>
      </left>
      <right style="hair">
        <color indexed="58"/>
      </right>
      <top/>
      <bottom style="hair">
        <color indexed="58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251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4" fillId="0" borderId="0">
      <protection locked="0"/>
    </xf>
    <xf numFmtId="172" fontId="5" fillId="0" borderId="0" applyFont="0" applyFill="0" applyBorder="0" applyAlignment="0" applyProtection="0"/>
    <xf numFmtId="168" fontId="4" fillId="0" borderId="0">
      <protection locked="0"/>
    </xf>
    <xf numFmtId="0" fontId="6" fillId="0" borderId="0"/>
    <xf numFmtId="0" fontId="5" fillId="0" borderId="0"/>
    <xf numFmtId="0" fontId="6" fillId="0" borderId="0"/>
    <xf numFmtId="166" fontId="7" fillId="0" borderId="0"/>
    <xf numFmtId="0" fontId="5" fillId="0" borderId="0"/>
    <xf numFmtId="0" fontId="5" fillId="0" borderId="0"/>
    <xf numFmtId="0" fontId="6" fillId="0" borderId="0"/>
    <xf numFmtId="169" fontId="4" fillId="0" borderId="0">
      <protection locked="0"/>
    </xf>
    <xf numFmtId="167" fontId="4" fillId="0" borderId="0">
      <protection locked="0"/>
    </xf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3" fillId="0" borderId="0" applyFont="0" applyFill="0" applyBorder="0" applyAlignment="0" applyProtection="0"/>
    <xf numFmtId="4" fontId="8" fillId="0" borderId="1">
      <alignment vertical="center"/>
    </xf>
    <xf numFmtId="4" fontId="9" fillId="0" borderId="0">
      <alignment vertical="center"/>
    </xf>
    <xf numFmtId="170" fontId="10" fillId="0" borderId="0">
      <protection locked="0"/>
    </xf>
    <xf numFmtId="170" fontId="10" fillId="0" borderId="0">
      <protection locked="0"/>
    </xf>
    <xf numFmtId="49" fontId="11" fillId="2" borderId="2">
      <alignment horizontal="left" vertical="center" indent="1"/>
    </xf>
    <xf numFmtId="170" fontId="4" fillId="0" borderId="3">
      <protection locked="0"/>
    </xf>
    <xf numFmtId="164" fontId="5" fillId="0" borderId="0" applyFont="0" applyFill="0" applyBorder="0" applyAlignment="0" applyProtection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5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74" fontId="5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20" fillId="4" borderId="0" applyNumberFormat="0" applyBorder="0" applyAlignment="0" applyProtection="0"/>
    <xf numFmtId="174" fontId="20" fillId="5" borderId="0" applyNumberFormat="0" applyBorder="0" applyAlignment="0" applyProtection="0"/>
    <xf numFmtId="174" fontId="20" fillId="6" borderId="0" applyNumberFormat="0" applyBorder="0" applyAlignment="0" applyProtection="0"/>
    <xf numFmtId="174" fontId="20" fillId="7" borderId="0" applyNumberFormat="0" applyBorder="0" applyAlignment="0" applyProtection="0"/>
    <xf numFmtId="174" fontId="20" fillId="8" borderId="0" applyNumberFormat="0" applyBorder="0" applyAlignment="0" applyProtection="0"/>
    <xf numFmtId="174" fontId="20" fillId="9" borderId="0" applyNumberFormat="0" applyBorder="0" applyAlignment="0" applyProtection="0"/>
    <xf numFmtId="174" fontId="20" fillId="10" borderId="0" applyNumberFormat="0" applyBorder="0" applyAlignment="0" applyProtection="0"/>
    <xf numFmtId="174" fontId="20" fillId="11" borderId="0" applyNumberFormat="0" applyBorder="0" applyAlignment="0" applyProtection="0"/>
    <xf numFmtId="174" fontId="20" fillId="12" borderId="0" applyNumberFormat="0" applyBorder="0" applyAlignment="0" applyProtection="0"/>
    <xf numFmtId="174" fontId="20" fillId="7" borderId="0" applyNumberFormat="0" applyBorder="0" applyAlignment="0" applyProtection="0"/>
    <xf numFmtId="174" fontId="20" fillId="10" borderId="0" applyNumberFormat="0" applyBorder="0" applyAlignment="0" applyProtection="0"/>
    <xf numFmtId="174" fontId="20" fillId="13" borderId="0" applyNumberFormat="0" applyBorder="0" applyAlignment="0" applyProtection="0"/>
    <xf numFmtId="174" fontId="24" fillId="14" borderId="0" applyNumberFormat="0" applyBorder="0" applyAlignment="0" applyProtection="0"/>
    <xf numFmtId="174" fontId="24" fillId="11" borderId="0" applyNumberFormat="0" applyBorder="0" applyAlignment="0" applyProtection="0"/>
    <xf numFmtId="174" fontId="24" fillId="12" borderId="0" applyNumberFormat="0" applyBorder="0" applyAlignment="0" applyProtection="0"/>
    <xf numFmtId="174" fontId="24" fillId="15" borderId="0" applyNumberFormat="0" applyBorder="0" applyAlignment="0" applyProtection="0"/>
    <xf numFmtId="174" fontId="24" fillId="16" borderId="0" applyNumberFormat="0" applyBorder="0" applyAlignment="0" applyProtection="0"/>
    <xf numFmtId="174" fontId="24" fillId="17" borderId="0" applyNumberFormat="0" applyBorder="0" applyAlignment="0" applyProtection="0"/>
    <xf numFmtId="174" fontId="25" fillId="6" borderId="0" applyNumberFormat="0" applyBorder="0" applyAlignment="0" applyProtection="0"/>
    <xf numFmtId="174" fontId="26" fillId="18" borderId="34" applyNumberFormat="0" applyAlignment="0" applyProtection="0"/>
    <xf numFmtId="174" fontId="27" fillId="19" borderId="35" applyNumberFormat="0" applyAlignment="0" applyProtection="0"/>
    <xf numFmtId="174" fontId="28" fillId="0" borderId="36" applyNumberFormat="0" applyFill="0" applyAlignment="0" applyProtection="0"/>
    <xf numFmtId="174" fontId="4" fillId="0" borderId="0">
      <protection locked="0"/>
    </xf>
    <xf numFmtId="174" fontId="24" fillId="20" borderId="0" applyNumberFormat="0" applyBorder="0" applyAlignment="0" applyProtection="0"/>
    <xf numFmtId="174" fontId="24" fillId="21" borderId="0" applyNumberFormat="0" applyBorder="0" applyAlignment="0" applyProtection="0"/>
    <xf numFmtId="174" fontId="24" fillId="22" borderId="0" applyNumberFormat="0" applyBorder="0" applyAlignment="0" applyProtection="0"/>
    <xf numFmtId="174" fontId="24" fillId="15" borderId="0" applyNumberFormat="0" applyBorder="0" applyAlignment="0" applyProtection="0"/>
    <xf numFmtId="174" fontId="24" fillId="16" borderId="0" applyNumberFormat="0" applyBorder="0" applyAlignment="0" applyProtection="0"/>
    <xf numFmtId="174" fontId="24" fillId="23" borderId="0" applyNumberFormat="0" applyBorder="0" applyAlignment="0" applyProtection="0"/>
    <xf numFmtId="174" fontId="29" fillId="9" borderId="34" applyNumberFormat="0" applyAlignment="0" applyProtection="0"/>
    <xf numFmtId="174" fontId="5" fillId="0" borderId="0" applyFont="0" applyFill="0" applyBorder="0" applyAlignment="0" applyProtection="0"/>
    <xf numFmtId="174" fontId="30" fillId="5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1" fillId="24" borderId="0" applyNumberFormat="0" applyBorder="0" applyAlignment="0" applyProtection="0"/>
    <xf numFmtId="174" fontId="3" fillId="0" borderId="0"/>
    <xf numFmtId="174" fontId="3" fillId="0" borderId="0"/>
    <xf numFmtId="174" fontId="3" fillId="0" borderId="0"/>
    <xf numFmtId="174" fontId="3" fillId="0" borderId="0"/>
    <xf numFmtId="174" fontId="12" fillId="0" borderId="0"/>
    <xf numFmtId="174" fontId="5" fillId="0" borderId="0"/>
    <xf numFmtId="174" fontId="3" fillId="0" borderId="0"/>
    <xf numFmtId="174" fontId="5" fillId="0" borderId="0"/>
    <xf numFmtId="0" fontId="5" fillId="0" borderId="0"/>
    <xf numFmtId="0" fontId="32" fillId="0" borderId="0"/>
    <xf numFmtId="174" fontId="5" fillId="25" borderId="37" applyNumberFormat="0" applyFont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4" fontId="33" fillId="18" borderId="38" applyNumberFormat="0" applyAlignment="0" applyProtection="0"/>
    <xf numFmtId="164" fontId="5" fillId="0" borderId="0" applyFont="0" applyFill="0" applyBorder="0" applyAlignment="0" applyProtection="0"/>
    <xf numFmtId="164" fontId="3" fillId="0" borderId="0" applyFont="0" applyFill="0" applyBorder="0" applyAlignment="0" applyProtection="0"/>
    <xf numFmtId="168" fontId="3" fillId="0" borderId="0" applyFill="0" applyBorder="0" applyAlignment="0" applyProtection="0"/>
    <xf numFmtId="170" fontId="5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5" fillId="0" borderId="0" applyFont="0" applyFill="0" applyBorder="0" applyAlignment="0" applyProtection="0"/>
    <xf numFmtId="174" fontId="34" fillId="0" borderId="0" applyNumberFormat="0" applyFill="0" applyBorder="0" applyAlignment="0" applyProtection="0"/>
    <xf numFmtId="174" fontId="35" fillId="0" borderId="0" applyNumberFormat="0" applyFill="0" applyBorder="0" applyAlignment="0" applyProtection="0"/>
    <xf numFmtId="174" fontId="36" fillId="0" borderId="39" applyNumberFormat="0" applyFill="0" applyAlignment="0" applyProtection="0"/>
    <xf numFmtId="174" fontId="36" fillId="0" borderId="0" applyNumberFormat="0" applyFill="0" applyBorder="0" applyAlignment="0" applyProtection="0"/>
    <xf numFmtId="174" fontId="37" fillId="0" borderId="0" applyNumberFormat="0" applyFill="0" applyBorder="0" applyAlignment="0" applyProtection="0"/>
    <xf numFmtId="175" fontId="6" fillId="0" borderId="0"/>
    <xf numFmtId="9" fontId="5" fillId="0" borderId="0" applyFont="0" applyFill="0" applyBorder="0" applyAlignment="0" applyProtection="0"/>
    <xf numFmtId="175" fontId="6" fillId="0" borderId="0"/>
    <xf numFmtId="175" fontId="6" fillId="0" borderId="0"/>
    <xf numFmtId="175" fontId="3" fillId="0" borderId="0"/>
    <xf numFmtId="175" fontId="6" fillId="0" borderId="0"/>
    <xf numFmtId="175" fontId="6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64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175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74" fontId="5" fillId="0" borderId="0" applyFont="0" applyFill="0" applyBorder="0" applyAlignment="0" applyProtection="0"/>
    <xf numFmtId="164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5" fontId="6" fillId="0" borderId="0"/>
    <xf numFmtId="0" fontId="3" fillId="0" borderId="0"/>
    <xf numFmtId="43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3" fontId="2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74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8" fontId="2" fillId="0" borderId="0" applyFill="0" applyBorder="0" applyAlignment="0" applyProtection="0"/>
    <xf numFmtId="164" fontId="2" fillId="0" borderId="0" applyFont="0" applyFill="0" applyBorder="0" applyAlignment="0" applyProtection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75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0" fontId="2" fillId="0" borderId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29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3" borderId="0" applyNumberFormat="0" applyBorder="0" applyAlignment="0" applyProtection="0"/>
    <xf numFmtId="0" fontId="20" fillId="34" borderId="0" applyNumberFormat="0" applyBorder="0" applyAlignment="0" applyProtection="0"/>
    <xf numFmtId="0" fontId="20" fillId="29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4" fillId="36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0" fontId="24" fillId="37" borderId="0" applyNumberFormat="0" applyBorder="0" applyAlignment="0" applyProtection="0"/>
    <xf numFmtId="0" fontId="24" fillId="38" borderId="0" applyNumberFormat="0" applyBorder="0" applyAlignment="0" applyProtection="0"/>
    <xf numFmtId="0" fontId="24" fillId="39" borderId="0" applyNumberFormat="0" applyBorder="0" applyAlignment="0" applyProtection="0"/>
    <xf numFmtId="0" fontId="25" fillId="28" borderId="0" applyNumberFormat="0" applyBorder="0" applyAlignment="0" applyProtection="0"/>
    <xf numFmtId="0" fontId="26" fillId="40" borderId="34" applyNumberFormat="0" applyAlignment="0" applyProtection="0"/>
    <xf numFmtId="0" fontId="27" fillId="41" borderId="35" applyNumberFormat="0" applyAlignment="0" applyProtection="0"/>
    <xf numFmtId="0" fontId="28" fillId="0" borderId="36" applyNumberFormat="0" applyFill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4" borderId="0" applyNumberFormat="0" applyBorder="0" applyAlignment="0" applyProtection="0"/>
    <xf numFmtId="0" fontId="24" fillId="37" borderId="0" applyNumberFormat="0" applyBorder="0" applyAlignment="0" applyProtection="0"/>
    <xf numFmtId="0" fontId="24" fillId="38" borderId="0" applyNumberFormat="0" applyBorder="0" applyAlignment="0" applyProtection="0"/>
    <xf numFmtId="0" fontId="24" fillId="45" borderId="0" applyNumberFormat="0" applyBorder="0" applyAlignment="0" applyProtection="0"/>
    <xf numFmtId="0" fontId="29" fillId="31" borderId="34" applyNumberFormat="0" applyAlignment="0" applyProtection="0"/>
    <xf numFmtId="0" fontId="30" fillId="27" borderId="0" applyNumberFormat="0" applyBorder="0" applyAlignment="0" applyProtection="0"/>
    <xf numFmtId="0" fontId="31" fillId="46" borderId="0" applyNumberFormat="0" applyBorder="0" applyAlignment="0" applyProtection="0"/>
    <xf numFmtId="0" fontId="5" fillId="47" borderId="37" applyNumberFormat="0" applyAlignment="0" applyProtection="0"/>
    <xf numFmtId="0" fontId="33" fillId="40" borderId="38" applyNumberFormat="0" applyAlignment="0" applyProtection="0"/>
    <xf numFmtId="176" fontId="5" fillId="0" borderId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9" fillId="0" borderId="48" applyNumberFormat="0" applyFill="0" applyAlignment="0" applyProtection="0"/>
    <xf numFmtId="0" fontId="40" fillId="0" borderId="49" applyNumberFormat="0" applyFill="0" applyAlignment="0" applyProtection="0"/>
    <xf numFmtId="0" fontId="36" fillId="0" borderId="39" applyNumberFormat="0" applyFill="0" applyAlignment="0" applyProtection="0"/>
    <xf numFmtId="0" fontId="36" fillId="0" borderId="0" applyNumberFormat="0" applyFill="0" applyBorder="0" applyAlignment="0" applyProtection="0"/>
    <xf numFmtId="0" fontId="41" fillId="0" borderId="50" applyNumberFormat="0" applyFill="0" applyAlignment="0" applyProtection="0"/>
    <xf numFmtId="43" fontId="5" fillId="0" borderId="0" applyFill="0" applyBorder="0" applyAlignment="0" applyProtection="0"/>
  </cellStyleXfs>
  <cellXfs count="321">
    <xf numFmtId="0" fontId="0" fillId="0" borderId="0" xfId="0"/>
    <xf numFmtId="166" fontId="16" fillId="0" borderId="24" xfId="9" applyNumberFormat="1" applyFont="1" applyFill="1" applyBorder="1" applyAlignment="1" applyProtection="1">
      <alignment horizontal="left" vertical="center"/>
    </xf>
    <xf numFmtId="166" fontId="16" fillId="0" borderId="0" xfId="9" applyNumberFormat="1" applyFont="1" applyFill="1" applyBorder="1" applyAlignment="1" applyProtection="1">
      <alignment horizontal="left" vertical="center"/>
    </xf>
    <xf numFmtId="164" fontId="18" fillId="3" borderId="0" xfId="28" applyFont="1" applyFill="1" applyBorder="1" applyAlignment="1">
      <alignment horizontal="left" vertical="center"/>
    </xf>
    <xf numFmtId="0" fontId="13" fillId="0" borderId="0" xfId="10" applyFont="1" applyAlignment="1">
      <alignment vertical="center"/>
    </xf>
    <xf numFmtId="0" fontId="13" fillId="0" borderId="0" xfId="11" applyFont="1" applyAlignment="1">
      <alignment vertical="center"/>
    </xf>
    <xf numFmtId="1" fontId="13" fillId="0" borderId="0" xfId="11" applyNumberFormat="1" applyFont="1" applyAlignment="1">
      <alignment horizontal="center" vertical="center"/>
    </xf>
    <xf numFmtId="0" fontId="13" fillId="0" borderId="17" xfId="10" applyFont="1" applyBorder="1" applyAlignment="1">
      <alignment vertical="center"/>
    </xf>
    <xf numFmtId="0" fontId="13" fillId="0" borderId="0" xfId="10" applyFont="1" applyBorder="1" applyAlignment="1">
      <alignment vertical="center"/>
    </xf>
    <xf numFmtId="0" fontId="17" fillId="3" borderId="24" xfId="12" applyFont="1" applyFill="1" applyBorder="1" applyAlignment="1">
      <alignment horizontal="right" vertical="center"/>
    </xf>
    <xf numFmtId="164" fontId="18" fillId="3" borderId="24" xfId="28" applyFont="1" applyFill="1" applyBorder="1" applyAlignment="1">
      <alignment horizontal="right" vertical="center"/>
    </xf>
    <xf numFmtId="0" fontId="22" fillId="3" borderId="24" xfId="12" applyFont="1" applyFill="1" applyBorder="1" applyAlignment="1">
      <alignment horizontal="left" vertical="center"/>
    </xf>
    <xf numFmtId="0" fontId="19" fillId="3" borderId="24" xfId="12" applyFont="1" applyFill="1" applyBorder="1" applyAlignment="1">
      <alignment horizontal="right" vertical="center"/>
    </xf>
    <xf numFmtId="17" fontId="18" fillId="3" borderId="23" xfId="12" quotePrefix="1" applyNumberFormat="1" applyFont="1" applyFill="1" applyBorder="1" applyAlignment="1">
      <alignment horizontal="left" vertical="center"/>
    </xf>
    <xf numFmtId="0" fontId="17" fillId="3" borderId="0" xfId="12" applyFont="1" applyFill="1" applyBorder="1" applyAlignment="1">
      <alignment horizontal="right" vertical="center"/>
    </xf>
    <xf numFmtId="0" fontId="22" fillId="3" borderId="0" xfId="12" applyFont="1" applyFill="1" applyBorder="1" applyAlignment="1">
      <alignment horizontal="left" vertical="center"/>
    </xf>
    <xf numFmtId="0" fontId="19" fillId="3" borderId="0" xfId="12" applyFont="1" applyFill="1" applyBorder="1" applyAlignment="1">
      <alignment horizontal="center" vertical="center"/>
    </xf>
    <xf numFmtId="17" fontId="17" fillId="3" borderId="22" xfId="12" applyNumberFormat="1" applyFont="1" applyFill="1" applyBorder="1" applyAlignment="1">
      <alignment horizontal="left" vertical="center"/>
    </xf>
    <xf numFmtId="0" fontId="17" fillId="3" borderId="9" xfId="12" applyFont="1" applyFill="1" applyBorder="1" applyAlignment="1">
      <alignment horizontal="right" vertical="center"/>
    </xf>
    <xf numFmtId="0" fontId="18" fillId="3" borderId="9" xfId="12" quotePrefix="1" applyFont="1" applyFill="1" applyBorder="1" applyAlignment="1">
      <alignment horizontal="left" vertical="center"/>
    </xf>
    <xf numFmtId="165" fontId="23" fillId="0" borderId="9" xfId="12" applyNumberFormat="1" applyFont="1" applyBorder="1" applyAlignment="1">
      <alignment vertical="center"/>
    </xf>
    <xf numFmtId="165" fontId="23" fillId="0" borderId="10" xfId="12" applyNumberFormat="1" applyFont="1" applyBorder="1" applyAlignment="1">
      <alignment vertical="center"/>
    </xf>
    <xf numFmtId="0" fontId="13" fillId="0" borderId="0" xfId="7" applyFont="1" applyAlignment="1">
      <alignment vertical="center"/>
    </xf>
    <xf numFmtId="0" fontId="14" fillId="0" borderId="9" xfId="11" applyFont="1" applyBorder="1" applyAlignment="1">
      <alignment vertical="center"/>
    </xf>
    <xf numFmtId="1" fontId="14" fillId="0" borderId="9" xfId="11" applyNumberFormat="1" applyFont="1" applyBorder="1" applyAlignment="1">
      <alignment horizontal="left" vertical="center"/>
    </xf>
    <xf numFmtId="171" fontId="14" fillId="0" borderId="9" xfId="11" applyNumberFormat="1" applyFont="1" applyBorder="1" applyAlignment="1">
      <alignment vertical="center"/>
    </xf>
    <xf numFmtId="39" fontId="14" fillId="0" borderId="9" xfId="28" applyNumberFormat="1" applyFont="1" applyBorder="1" applyAlignment="1">
      <alignment vertical="center"/>
    </xf>
    <xf numFmtId="166" fontId="15" fillId="0" borderId="9" xfId="9" applyNumberFormat="1" applyFont="1" applyFill="1" applyBorder="1" applyAlignment="1" applyProtection="1">
      <alignment vertical="center"/>
    </xf>
    <xf numFmtId="0" fontId="13" fillId="3" borderId="6" xfId="8" applyFont="1" applyFill="1" applyBorder="1" applyAlignment="1">
      <alignment horizontal="right" vertical="center"/>
    </xf>
    <xf numFmtId="0" fontId="13" fillId="3" borderId="7" xfId="8" applyFont="1" applyFill="1" applyBorder="1" applyAlignment="1">
      <alignment horizontal="right" vertical="center"/>
    </xf>
    <xf numFmtId="0" fontId="13" fillId="3" borderId="8" xfId="8" applyFont="1" applyFill="1" applyBorder="1" applyAlignment="1">
      <alignment horizontal="right"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38" fillId="0" borderId="0" xfId="0" applyFont="1" applyAlignment="1">
      <alignment vertical="center"/>
    </xf>
    <xf numFmtId="0" fontId="38" fillId="0" borderId="33" xfId="0" applyFont="1" applyBorder="1" applyAlignment="1">
      <alignment horizontal="center" vertical="center"/>
    </xf>
    <xf numFmtId="16" fontId="38" fillId="0" borderId="14" xfId="0" quotePrefix="1" applyNumberFormat="1" applyFont="1" applyBorder="1" applyAlignment="1">
      <alignment horizontal="center" vertical="center"/>
    </xf>
    <xf numFmtId="0" fontId="38" fillId="0" borderId="13" xfId="0" quotePrefix="1" applyFont="1" applyBorder="1" applyAlignment="1">
      <alignment horizontal="center" vertical="center"/>
    </xf>
    <xf numFmtId="0" fontId="38" fillId="0" borderId="15" xfId="0" applyFont="1" applyBorder="1" applyAlignment="1">
      <alignment horizontal="center" vertical="center"/>
    </xf>
    <xf numFmtId="0" fontId="38" fillId="0" borderId="32" xfId="0" applyFont="1" applyBorder="1" applyAlignment="1">
      <alignment horizontal="center" vertical="center"/>
    </xf>
    <xf numFmtId="0" fontId="38" fillId="0" borderId="5" xfId="0" applyFont="1" applyBorder="1" applyAlignment="1">
      <alignment horizontal="center" vertical="center"/>
    </xf>
    <xf numFmtId="0" fontId="38" fillId="0" borderId="20" xfId="0" applyFont="1" applyBorder="1" applyAlignment="1">
      <alignment horizontal="center" vertical="center"/>
    </xf>
    <xf numFmtId="0" fontId="38" fillId="0" borderId="30" xfId="0" applyFont="1" applyBorder="1" applyAlignment="1">
      <alignment horizontal="center" vertical="center"/>
    </xf>
    <xf numFmtId="0" fontId="38" fillId="0" borderId="5" xfId="0" quotePrefix="1" applyFont="1" applyBorder="1" applyAlignment="1">
      <alignment horizontal="center" vertical="center"/>
    </xf>
    <xf numFmtId="0" fontId="38" fillId="0" borderId="16" xfId="0" quotePrefix="1" applyFont="1" applyBorder="1" applyAlignment="1">
      <alignment horizontal="center" vertical="center"/>
    </xf>
    <xf numFmtId="0" fontId="38" fillId="0" borderId="27" xfId="0" applyFont="1" applyBorder="1" applyAlignment="1">
      <alignment horizontal="center" vertical="center"/>
    </xf>
    <xf numFmtId="0" fontId="38" fillId="0" borderId="4" xfId="0" applyFont="1" applyBorder="1" applyAlignment="1">
      <alignment horizontal="center" vertical="center"/>
    </xf>
    <xf numFmtId="0" fontId="38" fillId="0" borderId="47" xfId="0" applyFont="1" applyBorder="1" applyAlignment="1">
      <alignment horizontal="center" vertical="center"/>
    </xf>
    <xf numFmtId="0" fontId="38" fillId="0" borderId="42" xfId="0" applyFont="1" applyBorder="1" applyAlignment="1">
      <alignment horizontal="center" vertical="center"/>
    </xf>
    <xf numFmtId="0" fontId="38" fillId="0" borderId="19" xfId="0" applyFont="1" applyBorder="1" applyAlignment="1">
      <alignment horizontal="center" vertical="center"/>
    </xf>
    <xf numFmtId="0" fontId="38" fillId="0" borderId="28" xfId="0" quotePrefix="1" applyFont="1" applyBorder="1" applyAlignment="1">
      <alignment horizontal="center" vertical="center"/>
    </xf>
    <xf numFmtId="0" fontId="18" fillId="3" borderId="9" xfId="12" quotePrefix="1" applyFont="1" applyFill="1" applyBorder="1" applyAlignment="1">
      <alignment horizontal="center" vertical="center"/>
    </xf>
    <xf numFmtId="0" fontId="38" fillId="0" borderId="41" xfId="0" applyFont="1" applyBorder="1" applyAlignment="1">
      <alignment horizontal="left" vertical="center"/>
    </xf>
    <xf numFmtId="0" fontId="38" fillId="0" borderId="42" xfId="0" applyFont="1" applyBorder="1" applyAlignment="1">
      <alignment horizontal="left" vertical="center"/>
    </xf>
    <xf numFmtId="0" fontId="38" fillId="0" borderId="43" xfId="0" applyFont="1" applyBorder="1" applyAlignment="1">
      <alignment horizontal="left" vertical="center"/>
    </xf>
    <xf numFmtId="0" fontId="38" fillId="0" borderId="42" xfId="0" applyFont="1" applyBorder="1" applyAlignment="1">
      <alignment horizontal="center" vertical="center"/>
    </xf>
    <xf numFmtId="0" fontId="38" fillId="0" borderId="47" xfId="0" applyFont="1" applyBorder="1" applyAlignment="1">
      <alignment horizontal="center" vertical="center"/>
    </xf>
    <xf numFmtId="0" fontId="38" fillId="0" borderId="42" xfId="0" applyFont="1" applyBorder="1" applyAlignment="1">
      <alignment horizontal="center" vertical="center"/>
    </xf>
    <xf numFmtId="0" fontId="38" fillId="0" borderId="47" xfId="0" applyFont="1" applyBorder="1" applyAlignment="1">
      <alignment horizontal="center" vertical="center"/>
    </xf>
    <xf numFmtId="0" fontId="42" fillId="3" borderId="52" xfId="0" applyNumberFormat="1" applyFont="1" applyFill="1" applyBorder="1" applyAlignment="1">
      <alignment horizontal="left" vertical="top" wrapText="1"/>
    </xf>
    <xf numFmtId="0" fontId="43" fillId="3" borderId="52" xfId="0" applyNumberFormat="1" applyFont="1" applyFill="1" applyBorder="1" applyAlignment="1">
      <alignment horizontal="left" vertical="top" wrapText="1"/>
    </xf>
    <xf numFmtId="2" fontId="43" fillId="3" borderId="52" xfId="0" applyNumberFormat="1" applyFont="1" applyFill="1" applyBorder="1" applyAlignment="1">
      <alignment horizontal="right" vertical="top" wrapText="1"/>
    </xf>
    <xf numFmtId="177" fontId="43" fillId="3" borderId="52" xfId="0" applyNumberFormat="1" applyFont="1" applyFill="1" applyBorder="1" applyAlignment="1">
      <alignment horizontal="right" vertical="top" wrapText="1"/>
    </xf>
    <xf numFmtId="178" fontId="43" fillId="3" borderId="52" xfId="0" applyNumberFormat="1" applyFont="1" applyFill="1" applyBorder="1" applyAlignment="1">
      <alignment horizontal="right" vertical="top" wrapText="1"/>
    </xf>
    <xf numFmtId="4" fontId="43" fillId="3" borderId="52" xfId="0" applyNumberFormat="1" applyFont="1" applyFill="1" applyBorder="1" applyAlignment="1">
      <alignment horizontal="right" vertical="top" wrapText="1"/>
    </xf>
    <xf numFmtId="179" fontId="43" fillId="3" borderId="52" xfId="0" applyNumberFormat="1" applyFont="1" applyFill="1" applyBorder="1" applyAlignment="1">
      <alignment horizontal="right" vertical="top" wrapText="1"/>
    </xf>
    <xf numFmtId="49" fontId="47" fillId="0" borderId="0" xfId="0" applyNumberFormat="1" applyFont="1" applyFill="1" applyBorder="1" applyAlignment="1">
      <alignment horizontal="center" vertical="top" wrapText="1"/>
    </xf>
    <xf numFmtId="49" fontId="47" fillId="0" borderId="0" xfId="0" applyNumberFormat="1" applyFont="1" applyFill="1" applyBorder="1" applyAlignment="1">
      <alignment horizontal="left" vertical="top" wrapText="1"/>
    </xf>
    <xf numFmtId="4" fontId="0" fillId="0" borderId="0" xfId="0" applyNumberFormat="1" applyFont="1" applyAlignment="1">
      <alignment horizontal="center"/>
    </xf>
    <xf numFmtId="49" fontId="45" fillId="49" borderId="55" xfId="0" applyNumberFormat="1" applyFont="1" applyFill="1" applyBorder="1" applyAlignment="1">
      <alignment horizontal="center" vertical="center" wrapText="1"/>
    </xf>
    <xf numFmtId="0" fontId="45" fillId="49" borderId="55" xfId="0" applyFont="1" applyFill="1" applyBorder="1" applyAlignment="1">
      <alignment horizontal="center" vertical="center" wrapText="1"/>
    </xf>
    <xf numFmtId="4" fontId="45" fillId="49" borderId="55" xfId="0" applyNumberFormat="1" applyFont="1" applyFill="1" applyBorder="1" applyAlignment="1">
      <alignment horizontal="center" vertical="center"/>
    </xf>
    <xf numFmtId="4" fontId="45" fillId="49" borderId="55" xfId="0" applyNumberFormat="1" applyFont="1" applyFill="1" applyBorder="1" applyAlignment="1">
      <alignment horizontal="center" vertical="center" wrapText="1"/>
    </xf>
    <xf numFmtId="0" fontId="0" fillId="48" borderId="51" xfId="0" applyFont="1" applyFill="1" applyBorder="1" applyAlignment="1">
      <alignment horizontal="center" vertical="center"/>
    </xf>
    <xf numFmtId="180" fontId="12" fillId="48" borderId="51" xfId="0" applyNumberFormat="1" applyFont="1" applyFill="1" applyBorder="1" applyAlignment="1" applyProtection="1">
      <alignment horizontal="center" vertical="top"/>
      <protection locked="0"/>
    </xf>
    <xf numFmtId="181" fontId="12" fillId="0" borderId="51" xfId="0" applyNumberFormat="1" applyFont="1" applyBorder="1" applyAlignment="1">
      <alignment wrapText="1"/>
    </xf>
    <xf numFmtId="181" fontId="12" fillId="0" borderId="51" xfId="0" applyNumberFormat="1" applyFont="1" applyBorder="1" applyAlignment="1">
      <alignment horizontal="center" wrapText="1"/>
    </xf>
    <xf numFmtId="4" fontId="0" fillId="0" borderId="51" xfId="0" applyNumberFormat="1" applyFont="1" applyFill="1" applyBorder="1" applyAlignment="1">
      <alignment horizontal="center" vertical="center"/>
    </xf>
    <xf numFmtId="4" fontId="0" fillId="0" borderId="51" xfId="0" applyNumberFormat="1" applyFont="1" applyBorder="1" applyAlignment="1">
      <alignment horizontal="center" vertical="center" wrapText="1"/>
    </xf>
    <xf numFmtId="2" fontId="12" fillId="48" borderId="51" xfId="0" applyNumberFormat="1" applyFont="1" applyFill="1" applyBorder="1" applyAlignment="1" applyProtection="1">
      <alignment horizontal="center" vertical="top"/>
      <protection locked="0"/>
    </xf>
    <xf numFmtId="4" fontId="45" fillId="52" borderId="0" xfId="0" applyNumberFormat="1" applyFont="1" applyFill="1" applyBorder="1" applyAlignment="1">
      <alignment horizontal="center" vertical="center" wrapText="1"/>
    </xf>
    <xf numFmtId="49" fontId="0" fillId="0" borderId="51" xfId="0" applyNumberFormat="1" applyFont="1" applyBorder="1" applyAlignment="1">
      <alignment horizontal="center" vertical="center" wrapText="1"/>
    </xf>
    <xf numFmtId="49" fontId="0" fillId="0" borderId="51" xfId="0" applyNumberFormat="1" applyFont="1" applyFill="1" applyBorder="1" applyAlignment="1">
      <alignment horizontal="center" vertical="center" wrapText="1"/>
    </xf>
    <xf numFmtId="4" fontId="45" fillId="49" borderId="52" xfId="0" applyNumberFormat="1" applyFont="1" applyFill="1" applyBorder="1" applyAlignment="1">
      <alignment horizontal="center" vertical="center" wrapText="1"/>
    </xf>
    <xf numFmtId="49" fontId="45" fillId="0" borderId="0" xfId="0" applyNumberFormat="1" applyFont="1" applyFill="1" applyBorder="1" applyAlignment="1">
      <alignment horizontal="right" vertical="center" wrapText="1"/>
    </xf>
    <xf numFmtId="10" fontId="45" fillId="0" borderId="0" xfId="0" applyNumberFormat="1" applyFont="1" applyFill="1" applyBorder="1" applyAlignment="1">
      <alignment horizontal="center" vertical="center" wrapText="1"/>
    </xf>
    <xf numFmtId="0" fontId="46" fillId="48" borderId="61" xfId="0" applyNumberFormat="1" applyFont="1" applyFill="1" applyBorder="1" applyAlignment="1">
      <alignment horizontal="center" vertical="center" wrapText="1"/>
    </xf>
    <xf numFmtId="4" fontId="46" fillId="48" borderId="61" xfId="0" applyNumberFormat="1" applyFont="1" applyFill="1" applyBorder="1" applyAlignment="1">
      <alignment horizontal="center" vertical="center" wrapText="1"/>
    </xf>
    <xf numFmtId="10" fontId="46" fillId="48" borderId="61" xfId="0" applyNumberFormat="1" applyFont="1" applyFill="1" applyBorder="1" applyAlignment="1">
      <alignment horizontal="center" vertical="center" wrapText="1"/>
    </xf>
    <xf numFmtId="4" fontId="46" fillId="40" borderId="52" xfId="0" applyNumberFormat="1" applyFont="1" applyFill="1" applyBorder="1" applyAlignment="1">
      <alignment horizontal="center" vertical="center" wrapText="1"/>
    </xf>
    <xf numFmtId="4" fontId="0" fillId="0" borderId="0" xfId="0" applyNumberFormat="1" applyAlignment="1">
      <alignment horizontal="center"/>
    </xf>
    <xf numFmtId="49" fontId="46" fillId="48" borderId="0" xfId="0" applyNumberFormat="1" applyFont="1" applyFill="1" applyBorder="1" applyAlignment="1">
      <alignment horizontal="center" vertical="center" wrapText="1"/>
    </xf>
    <xf numFmtId="49" fontId="0" fillId="0" borderId="0" xfId="0" applyNumberFormat="1" applyFont="1" applyFill="1" applyBorder="1" applyAlignment="1">
      <alignment horizontal="center" vertical="center" wrapText="1"/>
    </xf>
    <xf numFmtId="181" fontId="12" fillId="0" borderId="51" xfId="0" applyNumberFormat="1" applyFont="1" applyBorder="1" applyAlignment="1">
      <alignment horizontal="center" vertical="center" wrapText="1"/>
    </xf>
    <xf numFmtId="180" fontId="12" fillId="48" borderId="51" xfId="0" applyNumberFormat="1" applyFont="1" applyFill="1" applyBorder="1" applyAlignment="1" applyProtection="1">
      <alignment horizontal="center" vertical="center"/>
      <protection locked="0"/>
    </xf>
    <xf numFmtId="0" fontId="5" fillId="0" borderId="51" xfId="30" applyBorder="1"/>
    <xf numFmtId="0" fontId="5" fillId="0" borderId="51" xfId="30" applyFont="1" applyBorder="1"/>
    <xf numFmtId="0" fontId="45" fillId="0" borderId="51" xfId="30" applyFont="1" applyBorder="1" applyAlignment="1">
      <alignment horizontal="center"/>
    </xf>
    <xf numFmtId="0" fontId="5" fillId="0" borderId="51" xfId="30" applyBorder="1" applyAlignment="1">
      <alignment horizontal="center"/>
    </xf>
    <xf numFmtId="0" fontId="5" fillId="0" borderId="51" xfId="30" applyFont="1" applyBorder="1" applyAlignment="1">
      <alignment horizontal="center"/>
    </xf>
    <xf numFmtId="0" fontId="49" fillId="0" borderId="51" xfId="0" applyFont="1" applyBorder="1" applyAlignment="1">
      <alignment horizontal="left"/>
    </xf>
    <xf numFmtId="0" fontId="51" fillId="54" borderId="51" xfId="30" applyFont="1" applyFill="1" applyBorder="1" applyAlignment="1">
      <alignment horizontal="center"/>
    </xf>
    <xf numFmtId="164" fontId="51" fillId="54" borderId="51" xfId="24" applyFont="1" applyFill="1" applyBorder="1" applyAlignment="1">
      <alignment horizontal="center"/>
    </xf>
    <xf numFmtId="164" fontId="51" fillId="0" borderId="51" xfId="24" applyFont="1" applyBorder="1" applyAlignment="1">
      <alignment horizontal="center"/>
    </xf>
    <xf numFmtId="0" fontId="51" fillId="0" borderId="51" xfId="30" applyFont="1" applyBorder="1"/>
    <xf numFmtId="43" fontId="51" fillId="0" borderId="51" xfId="1" applyFont="1" applyBorder="1" applyAlignment="1">
      <alignment horizontal="center"/>
    </xf>
    <xf numFmtId="0" fontId="52" fillId="0" borderId="51" xfId="30" applyFont="1" applyBorder="1" applyAlignment="1">
      <alignment horizontal="left"/>
    </xf>
    <xf numFmtId="43" fontId="52" fillId="0" borderId="51" xfId="1" applyFont="1" applyBorder="1" applyAlignment="1">
      <alignment horizontal="center"/>
    </xf>
    <xf numFmtId="0" fontId="0" fillId="0" borderId="51" xfId="0" applyBorder="1"/>
    <xf numFmtId="2" fontId="12" fillId="48" borderId="51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0" fontId="45" fillId="0" borderId="51" xfId="0" applyFont="1" applyBorder="1" applyProtection="1">
      <protection locked="0"/>
    </xf>
    <xf numFmtId="10" fontId="0" fillId="0" borderId="51" xfId="0" applyNumberFormat="1" applyBorder="1" applyProtection="1">
      <protection locked="0"/>
    </xf>
    <xf numFmtId="0" fontId="51" fillId="55" borderId="51" xfId="0" applyFont="1" applyFill="1" applyBorder="1" applyAlignment="1" applyProtection="1">
      <alignment horizontal="center" wrapText="1"/>
      <protection locked="0"/>
    </xf>
    <xf numFmtId="0" fontId="0" fillId="55" borderId="51" xfId="0" applyFill="1" applyBorder="1" applyProtection="1">
      <protection locked="0"/>
    </xf>
    <xf numFmtId="10" fontId="0" fillId="0" borderId="0" xfId="0" applyNumberFormat="1" applyProtection="1">
      <protection locked="0"/>
    </xf>
    <xf numFmtId="0" fontId="0" fillId="0" borderId="51" xfId="0" applyBorder="1" applyProtection="1">
      <protection locked="0"/>
    </xf>
    <xf numFmtId="9" fontId="0" fillId="0" borderId="51" xfId="0" applyNumberFormat="1" applyBorder="1" applyProtection="1">
      <protection locked="0"/>
    </xf>
    <xf numFmtId="10" fontId="0" fillId="55" borderId="51" xfId="0" applyNumberFormat="1" applyFill="1" applyBorder="1" applyProtection="1">
      <protection locked="0"/>
    </xf>
    <xf numFmtId="43" fontId="0" fillId="0" borderId="0" xfId="0" applyNumberFormat="1"/>
    <xf numFmtId="49" fontId="0" fillId="0" borderId="0" xfId="0" applyNumberFormat="1" applyFill="1" applyBorder="1" applyAlignment="1">
      <alignment horizontal="center" vertical="center" wrapText="1"/>
    </xf>
    <xf numFmtId="181" fontId="12" fillId="0" borderId="51" xfId="0" applyNumberFormat="1" applyFont="1" applyBorder="1" applyAlignment="1">
      <alignment horizontal="left" vertical="center" wrapText="1"/>
    </xf>
    <xf numFmtId="0" fontId="46" fillId="48" borderId="62" xfId="0" applyNumberFormat="1" applyFont="1" applyFill="1" applyBorder="1" applyAlignment="1">
      <alignment horizontal="center" vertical="center" wrapText="1"/>
    </xf>
    <xf numFmtId="0" fontId="46" fillId="48" borderId="0" xfId="0" applyNumberFormat="1" applyFont="1" applyFill="1" applyBorder="1" applyAlignment="1">
      <alignment horizontal="center" vertical="center" wrapText="1"/>
    </xf>
    <xf numFmtId="0" fontId="46" fillId="48" borderId="63" xfId="0" applyNumberFormat="1" applyFont="1" applyFill="1" applyBorder="1" applyAlignment="1">
      <alignment horizontal="center" vertical="center" wrapText="1"/>
    </xf>
    <xf numFmtId="49" fontId="0" fillId="0" borderId="0" xfId="0" applyNumberFormat="1" applyFill="1" applyBorder="1" applyAlignment="1">
      <alignment horizontal="center" vertical="center" wrapText="1"/>
    </xf>
    <xf numFmtId="49" fontId="0" fillId="0" borderId="0" xfId="0" applyNumberFormat="1" applyFill="1" applyBorder="1" applyAlignment="1">
      <alignment horizontal="center" vertical="center" wrapText="1"/>
    </xf>
    <xf numFmtId="181" fontId="12" fillId="0" borderId="51" xfId="0" applyNumberFormat="1" applyFont="1" applyBorder="1" applyAlignment="1">
      <alignment vertical="center" wrapText="1"/>
    </xf>
    <xf numFmtId="0" fontId="46" fillId="48" borderId="62" xfId="0" applyNumberFormat="1" applyFont="1" applyFill="1" applyBorder="1" applyAlignment="1">
      <alignment horizontal="center" vertical="center" wrapText="1"/>
    </xf>
    <xf numFmtId="0" fontId="46" fillId="48" borderId="0" xfId="0" applyNumberFormat="1" applyFont="1" applyFill="1" applyBorder="1" applyAlignment="1">
      <alignment horizontal="center" vertical="center" wrapText="1"/>
    </xf>
    <xf numFmtId="0" fontId="46" fillId="48" borderId="63" xfId="0" applyNumberFormat="1" applyFont="1" applyFill="1" applyBorder="1" applyAlignment="1">
      <alignment horizontal="center" vertical="center" wrapText="1"/>
    </xf>
    <xf numFmtId="49" fontId="0" fillId="0" borderId="0" xfId="0" applyNumberFormat="1" applyFill="1" applyBorder="1" applyAlignment="1">
      <alignment horizontal="center" vertical="center" wrapText="1"/>
    </xf>
    <xf numFmtId="49" fontId="0" fillId="0" borderId="0" xfId="0" applyNumberFormat="1" applyFill="1" applyBorder="1" applyAlignment="1">
      <alignment horizontal="center" vertical="center" wrapText="1"/>
    </xf>
    <xf numFmtId="49" fontId="0" fillId="0" borderId="0" xfId="0" applyNumberFormat="1" applyFill="1" applyBorder="1" applyAlignment="1">
      <alignment horizontal="center" vertical="center" wrapText="1"/>
    </xf>
    <xf numFmtId="0" fontId="46" fillId="48" borderId="62" xfId="0" applyNumberFormat="1" applyFont="1" applyFill="1" applyBorder="1" applyAlignment="1">
      <alignment horizontal="center" vertical="center" wrapText="1"/>
    </xf>
    <xf numFmtId="0" fontId="46" fillId="48" borderId="0" xfId="0" applyNumberFormat="1" applyFont="1" applyFill="1" applyBorder="1" applyAlignment="1">
      <alignment horizontal="center" vertical="center" wrapText="1"/>
    </xf>
    <xf numFmtId="0" fontId="46" fillId="48" borderId="63" xfId="0" applyNumberFormat="1" applyFont="1" applyFill="1" applyBorder="1" applyAlignment="1">
      <alignment horizontal="center" vertical="center" wrapText="1"/>
    </xf>
    <xf numFmtId="2" fontId="12" fillId="0" borderId="51" xfId="0" applyNumberFormat="1" applyFont="1" applyFill="1" applyBorder="1" applyAlignment="1" applyProtection="1">
      <alignment horizontal="center" vertical="center"/>
      <protection locked="0"/>
    </xf>
    <xf numFmtId="49" fontId="0" fillId="0" borderId="51" xfId="0" applyNumberFormat="1" applyBorder="1" applyAlignment="1">
      <alignment horizontal="center" vertical="center" wrapText="1"/>
    </xf>
    <xf numFmtId="49" fontId="0" fillId="53" borderId="51" xfId="0" applyNumberFormat="1" applyFill="1" applyBorder="1" applyAlignment="1">
      <alignment horizontal="center" vertical="center" wrapText="1"/>
    </xf>
    <xf numFmtId="0" fontId="0" fillId="53" borderId="51" xfId="0" applyFont="1" applyFill="1" applyBorder="1" applyAlignment="1">
      <alignment horizontal="center" vertical="center" wrapText="1"/>
    </xf>
    <xf numFmtId="4" fontId="0" fillId="53" borderId="51" xfId="0" applyNumberFormat="1" applyFont="1" applyFill="1" applyBorder="1" applyAlignment="1">
      <alignment horizontal="center" vertical="center" wrapText="1"/>
    </xf>
    <xf numFmtId="49" fontId="48" fillId="51" borderId="1" xfId="0" applyNumberFormat="1" applyFont="1" applyFill="1" applyBorder="1" applyAlignment="1">
      <alignment horizontal="right" vertical="center" wrapText="1"/>
    </xf>
    <xf numFmtId="4" fontId="45" fillId="50" borderId="0" xfId="0" applyNumberFormat="1" applyFont="1" applyFill="1" applyBorder="1" applyAlignment="1">
      <alignment horizontal="center" vertical="center" wrapText="1"/>
    </xf>
    <xf numFmtId="0" fontId="0" fillId="50" borderId="0" xfId="0" applyFill="1"/>
    <xf numFmtId="2" fontId="12" fillId="0" borderId="51" xfId="0" applyNumberFormat="1" applyFont="1" applyFill="1" applyBorder="1" applyAlignment="1" applyProtection="1">
      <alignment horizontal="center" vertical="top"/>
      <protection locked="0"/>
    </xf>
    <xf numFmtId="2" fontId="12" fillId="0" borderId="51" xfId="0" applyNumberFormat="1" applyFont="1" applyBorder="1" applyAlignment="1">
      <alignment horizontal="center" wrapText="1"/>
    </xf>
    <xf numFmtId="181" fontId="0" fillId="0" borderId="51" xfId="0" applyNumberFormat="1" applyFont="1" applyBorder="1" applyAlignment="1">
      <alignment horizontal="left" vertical="center" wrapText="1"/>
    </xf>
    <xf numFmtId="49" fontId="45" fillId="49" borderId="55" xfId="30" applyNumberFormat="1" applyFont="1" applyFill="1" applyBorder="1" applyAlignment="1">
      <alignment horizontal="center" vertical="center" wrapText="1"/>
    </xf>
    <xf numFmtId="0" fontId="45" fillId="49" borderId="55" xfId="30" applyFont="1" applyFill="1" applyBorder="1" applyAlignment="1">
      <alignment horizontal="center" vertical="center" wrapText="1"/>
    </xf>
    <xf numFmtId="4" fontId="45" fillId="49" borderId="55" xfId="30" applyNumberFormat="1" applyFont="1" applyFill="1" applyBorder="1" applyAlignment="1">
      <alignment horizontal="center" vertical="center"/>
    </xf>
    <xf numFmtId="4" fontId="45" fillId="49" borderId="55" xfId="30" applyNumberFormat="1" applyFont="1" applyFill="1" applyBorder="1" applyAlignment="1">
      <alignment horizontal="center" vertical="center" wrapText="1"/>
    </xf>
    <xf numFmtId="49" fontId="5" fillId="0" borderId="51" xfId="30" applyNumberFormat="1" applyFont="1" applyBorder="1" applyAlignment="1">
      <alignment horizontal="center" vertical="center" wrapText="1"/>
    </xf>
    <xf numFmtId="4" fontId="5" fillId="0" borderId="51" xfId="30" applyNumberFormat="1" applyFont="1" applyBorder="1" applyAlignment="1">
      <alignment horizontal="center" vertical="center" wrapText="1"/>
    </xf>
    <xf numFmtId="4" fontId="45" fillId="52" borderId="0" xfId="30" applyNumberFormat="1" applyFont="1" applyFill="1" applyBorder="1" applyAlignment="1">
      <alignment horizontal="center" vertical="center" wrapText="1"/>
    </xf>
    <xf numFmtId="0" fontId="45" fillId="50" borderId="0" xfId="30" applyFont="1" applyFill="1" applyBorder="1" applyAlignment="1">
      <alignment horizontal="left" vertical="center" wrapText="1"/>
    </xf>
    <xf numFmtId="2" fontId="12" fillId="48" borderId="51" xfId="30" applyNumberFormat="1" applyFont="1" applyFill="1" applyBorder="1" applyAlignment="1" applyProtection="1">
      <alignment horizontal="center" vertical="top"/>
      <protection locked="0"/>
    </xf>
    <xf numFmtId="180" fontId="12" fillId="48" borderId="51" xfId="30" applyNumberFormat="1" applyFont="1" applyFill="1" applyBorder="1" applyAlignment="1" applyProtection="1">
      <alignment horizontal="center" vertical="top"/>
      <protection locked="0"/>
    </xf>
    <xf numFmtId="49" fontId="45" fillId="0" borderId="0" xfId="0" applyNumberFormat="1" applyFont="1" applyFill="1" applyBorder="1" applyAlignment="1">
      <alignment horizontal="right" vertical="center" wrapText="1"/>
    </xf>
    <xf numFmtId="4" fontId="46" fillId="40" borderId="56" xfId="0" applyNumberFormat="1" applyFont="1" applyFill="1" applyBorder="1" applyAlignment="1">
      <alignment horizontal="center" vertical="center" wrapText="1"/>
    </xf>
    <xf numFmtId="10" fontId="46" fillId="40" borderId="68" xfId="0" applyNumberFormat="1" applyFont="1" applyFill="1" applyBorder="1" applyAlignment="1">
      <alignment horizontal="center" vertical="center" wrapText="1"/>
    </xf>
    <xf numFmtId="180" fontId="12" fillId="48" borderId="51" xfId="30" applyNumberFormat="1" applyFont="1" applyFill="1" applyBorder="1" applyAlignment="1" applyProtection="1">
      <alignment horizontal="center" vertical="center"/>
      <protection locked="0"/>
    </xf>
    <xf numFmtId="2" fontId="12" fillId="48" borderId="51" xfId="30" applyNumberFormat="1" applyFont="1" applyFill="1" applyBorder="1" applyAlignment="1" applyProtection="1">
      <alignment horizontal="center" vertical="center"/>
      <protection locked="0"/>
    </xf>
    <xf numFmtId="0" fontId="48" fillId="49" borderId="71" xfId="0" applyNumberFormat="1" applyFont="1" applyFill="1" applyBorder="1" applyAlignment="1">
      <alignment horizontal="center" vertical="top" wrapText="1"/>
    </xf>
    <xf numFmtId="4" fontId="48" fillId="49" borderId="71" xfId="0" applyNumberFormat="1" applyFont="1" applyFill="1" applyBorder="1" applyAlignment="1">
      <alignment horizontal="center" vertical="top" wrapText="1"/>
    </xf>
    <xf numFmtId="0" fontId="0" fillId="0" borderId="51" xfId="0" applyBorder="1" applyAlignment="1">
      <alignment wrapText="1"/>
    </xf>
    <xf numFmtId="0" fontId="0" fillId="0" borderId="51" xfId="0" applyBorder="1" applyAlignment="1">
      <alignment vertical="center"/>
    </xf>
    <xf numFmtId="0" fontId="55" fillId="3" borderId="52" xfId="0" applyNumberFormat="1" applyFont="1" applyFill="1" applyBorder="1" applyAlignment="1">
      <alignment horizontal="left" vertical="top" wrapText="1"/>
    </xf>
    <xf numFmtId="2" fontId="55" fillId="3" borderId="52" xfId="0" applyNumberFormat="1" applyFont="1" applyFill="1" applyBorder="1" applyAlignment="1">
      <alignment horizontal="right" vertical="top" wrapText="1"/>
    </xf>
    <xf numFmtId="177" fontId="55" fillId="3" borderId="52" xfId="0" applyNumberFormat="1" applyFont="1" applyFill="1" applyBorder="1" applyAlignment="1">
      <alignment horizontal="right" vertical="top" wrapText="1"/>
    </xf>
    <xf numFmtId="178" fontId="55" fillId="3" borderId="52" xfId="0" applyNumberFormat="1" applyFont="1" applyFill="1" applyBorder="1" applyAlignment="1">
      <alignment horizontal="right" vertical="top" wrapText="1"/>
    </xf>
    <xf numFmtId="4" fontId="55" fillId="3" borderId="52" xfId="0" applyNumberFormat="1" applyFont="1" applyFill="1" applyBorder="1" applyAlignment="1">
      <alignment horizontal="right" vertical="top" wrapText="1"/>
    </xf>
    <xf numFmtId="0" fontId="56" fillId="3" borderId="52" xfId="0" applyNumberFormat="1" applyFont="1" applyFill="1" applyBorder="1" applyAlignment="1">
      <alignment horizontal="left" vertical="top" wrapText="1"/>
    </xf>
    <xf numFmtId="179" fontId="55" fillId="3" borderId="52" xfId="0" applyNumberFormat="1" applyFont="1" applyFill="1" applyBorder="1" applyAlignment="1">
      <alignment horizontal="right" vertical="top" wrapText="1"/>
    </xf>
    <xf numFmtId="49" fontId="57" fillId="0" borderId="51" xfId="0" applyNumberFormat="1" applyFont="1" applyFill="1" applyBorder="1" applyAlignment="1">
      <alignment horizontal="center" vertical="center" wrapText="1"/>
    </xf>
    <xf numFmtId="180" fontId="5" fillId="0" borderId="51" xfId="0" applyNumberFormat="1" applyFont="1" applyFill="1" applyBorder="1" applyAlignment="1" applyProtection="1">
      <alignment horizontal="center" vertical="top"/>
      <protection locked="0"/>
    </xf>
    <xf numFmtId="181" fontId="5" fillId="0" borderId="51" xfId="0" applyNumberFormat="1" applyFont="1" applyFill="1" applyBorder="1" applyAlignment="1">
      <alignment wrapText="1"/>
    </xf>
    <xf numFmtId="181" fontId="5" fillId="0" borderId="51" xfId="0" applyNumberFormat="1" applyFont="1" applyFill="1" applyBorder="1" applyAlignment="1">
      <alignment horizontal="center" wrapText="1"/>
    </xf>
    <xf numFmtId="4" fontId="57" fillId="0" borderId="51" xfId="0" applyNumberFormat="1" applyFont="1" applyFill="1" applyBorder="1" applyAlignment="1">
      <alignment horizontal="center" vertical="center"/>
    </xf>
    <xf numFmtId="4" fontId="57" fillId="0" borderId="51" xfId="0" applyNumberFormat="1" applyFont="1" applyFill="1" applyBorder="1" applyAlignment="1">
      <alignment horizontal="center" vertical="center" wrapText="1"/>
    </xf>
    <xf numFmtId="0" fontId="13" fillId="53" borderId="72" xfId="7" applyFont="1" applyFill="1" applyBorder="1" applyAlignment="1">
      <alignment horizontal="left" vertical="center"/>
    </xf>
    <xf numFmtId="49" fontId="13" fillId="53" borderId="73" xfId="7" applyNumberFormat="1" applyFont="1" applyFill="1" applyBorder="1" applyAlignment="1">
      <alignment horizontal="left" vertical="center"/>
    </xf>
    <xf numFmtId="1" fontId="13" fillId="53" borderId="74" xfId="7" applyNumberFormat="1" applyFont="1" applyFill="1" applyBorder="1" applyAlignment="1">
      <alignment horizontal="center" vertical="center"/>
    </xf>
    <xf numFmtId="0" fontId="13" fillId="53" borderId="73" xfId="7" applyFont="1" applyFill="1" applyBorder="1" applyAlignment="1">
      <alignment horizontal="center" vertical="center"/>
    </xf>
    <xf numFmtId="0" fontId="15" fillId="53" borderId="73" xfId="7" applyFont="1" applyFill="1" applyBorder="1" applyAlignment="1">
      <alignment vertical="center"/>
    </xf>
    <xf numFmtId="0" fontId="15" fillId="53" borderId="73" xfId="7" applyFont="1" applyFill="1" applyBorder="1" applyAlignment="1">
      <alignment horizontal="right" vertical="center"/>
    </xf>
    <xf numFmtId="0" fontId="15" fillId="53" borderId="74" xfId="7" applyFont="1" applyFill="1" applyBorder="1" applyAlignment="1">
      <alignment vertical="center"/>
    </xf>
    <xf numFmtId="39" fontId="15" fillId="53" borderId="4" xfId="7" applyNumberFormat="1" applyFont="1" applyFill="1" applyBorder="1" applyAlignment="1">
      <alignment horizontal="center" vertical="center"/>
    </xf>
    <xf numFmtId="182" fontId="13" fillId="57" borderId="4" xfId="7" applyNumberFormat="1" applyFont="1" applyFill="1" applyBorder="1" applyAlignment="1">
      <alignment horizontal="right" vertical="center"/>
    </xf>
    <xf numFmtId="39" fontId="13" fillId="53" borderId="4" xfId="148" applyNumberFormat="1" applyFont="1" applyFill="1" applyBorder="1" applyAlignment="1">
      <alignment horizontal="right" vertical="center"/>
    </xf>
    <xf numFmtId="164" fontId="15" fillId="53" borderId="4" xfId="148" applyFont="1" applyFill="1" applyBorder="1" applyAlignment="1">
      <alignment horizontal="right" vertical="center"/>
    </xf>
    <xf numFmtId="4" fontId="15" fillId="53" borderId="28" xfId="148" applyNumberFormat="1" applyFont="1" applyFill="1" applyBorder="1" applyAlignment="1">
      <alignment horizontal="right" vertical="center"/>
    </xf>
    <xf numFmtId="0" fontId="13" fillId="53" borderId="73" xfId="7" applyFont="1" applyFill="1" applyBorder="1" applyAlignment="1">
      <alignment vertical="center"/>
    </xf>
    <xf numFmtId="0" fontId="13" fillId="53" borderId="73" xfId="7" applyFont="1" applyFill="1" applyBorder="1" applyAlignment="1">
      <alignment horizontal="left" vertical="center"/>
    </xf>
    <xf numFmtId="0" fontId="13" fillId="53" borderId="73" xfId="7" applyFont="1" applyFill="1" applyBorder="1" applyAlignment="1">
      <alignment horizontal="right" vertical="center"/>
    </xf>
    <xf numFmtId="0" fontId="13" fillId="53" borderId="74" xfId="7" applyFont="1" applyFill="1" applyBorder="1" applyAlignment="1">
      <alignment vertical="center"/>
    </xf>
    <xf numFmtId="0" fontId="13" fillId="53" borderId="4" xfId="7" applyFont="1" applyFill="1" applyBorder="1" applyAlignment="1">
      <alignment horizontal="center" vertical="center"/>
    </xf>
    <xf numFmtId="183" fontId="13" fillId="57" borderId="4" xfId="7" applyNumberFormat="1" applyFont="1" applyFill="1" applyBorder="1" applyAlignment="1">
      <alignment horizontal="right" vertical="center"/>
    </xf>
    <xf numFmtId="39" fontId="13" fillId="53" borderId="4" xfId="7" applyNumberFormat="1" applyFont="1" applyFill="1" applyBorder="1" applyAlignment="1">
      <alignment horizontal="right" vertical="center"/>
    </xf>
    <xf numFmtId="4" fontId="13" fillId="53" borderId="28" xfId="7" applyNumberFormat="1" applyFont="1" applyFill="1" applyBorder="1" applyAlignment="1">
      <alignment horizontal="right" vertical="center"/>
    </xf>
    <xf numFmtId="39" fontId="13" fillId="53" borderId="28" xfId="7" applyNumberFormat="1" applyFont="1" applyFill="1" applyBorder="1" applyAlignment="1">
      <alignment horizontal="right" vertical="center"/>
    </xf>
    <xf numFmtId="2" fontId="12" fillId="0" borderId="51" xfId="30" applyNumberFormat="1" applyFont="1" applyFill="1" applyBorder="1" applyAlignment="1" applyProtection="1">
      <alignment horizontal="center" vertical="top"/>
      <protection locked="0"/>
    </xf>
    <xf numFmtId="0" fontId="38" fillId="0" borderId="41" xfId="0" applyFont="1" applyBorder="1" applyAlignment="1">
      <alignment horizontal="left" vertical="center"/>
    </xf>
    <xf numFmtId="0" fontId="38" fillId="0" borderId="42" xfId="0" applyFont="1" applyBorder="1" applyAlignment="1">
      <alignment horizontal="left" vertical="center"/>
    </xf>
    <xf numFmtId="0" fontId="38" fillId="0" borderId="43" xfId="0" applyFont="1" applyBorder="1" applyAlignment="1">
      <alignment horizontal="left" vertical="center"/>
    </xf>
    <xf numFmtId="0" fontId="38" fillId="0" borderId="41" xfId="0" applyFont="1" applyBorder="1" applyAlignment="1">
      <alignment horizontal="center" vertical="center"/>
    </xf>
    <xf numFmtId="0" fontId="38" fillId="0" borderId="43" xfId="0" applyFont="1" applyBorder="1" applyAlignment="1">
      <alignment horizontal="center" vertical="center"/>
    </xf>
    <xf numFmtId="0" fontId="15" fillId="3" borderId="31" xfId="8" applyFont="1" applyFill="1" applyBorder="1" applyAlignment="1">
      <alignment horizontal="center" vertical="center" wrapText="1"/>
    </xf>
    <xf numFmtId="0" fontId="15" fillId="3" borderId="11" xfId="8" applyFont="1" applyFill="1" applyBorder="1" applyAlignment="1">
      <alignment horizontal="center" vertical="center" wrapText="1"/>
    </xf>
    <xf numFmtId="0" fontId="15" fillId="3" borderId="26" xfId="8" applyFont="1" applyFill="1" applyBorder="1" applyAlignment="1">
      <alignment horizontal="center" vertical="center" wrapText="1"/>
    </xf>
    <xf numFmtId="0" fontId="15" fillId="3" borderId="25" xfId="8" applyFont="1" applyFill="1" applyBorder="1" applyAlignment="1">
      <alignment horizontal="center" vertical="center" wrapText="1"/>
    </xf>
    <xf numFmtId="0" fontId="15" fillId="3" borderId="21" xfId="8" applyFont="1" applyFill="1" applyBorder="1" applyAlignment="1">
      <alignment horizontal="center" vertical="center" wrapText="1"/>
    </xf>
    <xf numFmtId="0" fontId="15" fillId="3" borderId="12" xfId="8" applyFont="1" applyFill="1" applyBorder="1" applyAlignment="1">
      <alignment horizontal="center" vertical="center" wrapText="1"/>
    </xf>
    <xf numFmtId="0" fontId="21" fillId="0" borderId="6" xfId="11" applyFont="1" applyBorder="1" applyAlignment="1">
      <alignment horizontal="center" vertical="center"/>
    </xf>
    <xf numFmtId="0" fontId="21" fillId="0" borderId="24" xfId="11" applyFont="1" applyBorder="1" applyAlignment="1">
      <alignment horizontal="center" vertical="center"/>
    </xf>
    <xf numFmtId="0" fontId="21" fillId="0" borderId="23" xfId="11" applyFont="1" applyBorder="1" applyAlignment="1">
      <alignment horizontal="center" vertical="center"/>
    </xf>
    <xf numFmtId="0" fontId="21" fillId="0" borderId="8" xfId="11" applyFont="1" applyBorder="1" applyAlignment="1">
      <alignment horizontal="center" vertical="center"/>
    </xf>
    <xf numFmtId="0" fontId="21" fillId="0" borderId="9" xfId="11" applyFont="1" applyBorder="1" applyAlignment="1">
      <alignment horizontal="center" vertical="center"/>
    </xf>
    <xf numFmtId="0" fontId="21" fillId="0" borderId="10" xfId="11" applyFont="1" applyBorder="1" applyAlignment="1">
      <alignment horizontal="center" vertical="center"/>
    </xf>
    <xf numFmtId="0" fontId="38" fillId="0" borderId="40" xfId="0" applyFont="1" applyBorder="1" applyAlignment="1">
      <alignment horizontal="left" vertical="center"/>
    </xf>
    <xf numFmtId="0" fontId="38" fillId="0" borderId="18" xfId="0" applyFont="1" applyBorder="1" applyAlignment="1">
      <alignment horizontal="left" vertical="center"/>
    </xf>
    <xf numFmtId="0" fontId="38" fillId="0" borderId="29" xfId="0" applyFont="1" applyBorder="1" applyAlignment="1">
      <alignment horizontal="left" vertical="center"/>
    </xf>
    <xf numFmtId="0" fontId="38" fillId="0" borderId="40" xfId="0" applyFont="1" applyBorder="1" applyAlignment="1">
      <alignment horizontal="center" vertical="center"/>
    </xf>
    <xf numFmtId="0" fontId="38" fillId="0" borderId="29" xfId="0" applyFont="1" applyBorder="1" applyAlignment="1">
      <alignment horizontal="center" vertical="center"/>
    </xf>
    <xf numFmtId="0" fontId="38" fillId="0" borderId="42" xfId="0" applyFont="1" applyBorder="1" applyAlignment="1">
      <alignment horizontal="center" vertical="center"/>
    </xf>
    <xf numFmtId="0" fontId="38" fillId="0" borderId="44" xfId="0" applyFont="1" applyBorder="1" applyAlignment="1">
      <alignment horizontal="center" vertical="center"/>
    </xf>
    <xf numFmtId="0" fontId="38" fillId="0" borderId="46" xfId="0" applyFont="1" applyBorder="1" applyAlignment="1">
      <alignment horizontal="center" vertical="center"/>
    </xf>
    <xf numFmtId="0" fontId="38" fillId="0" borderId="44" xfId="0" applyFont="1" applyBorder="1" applyAlignment="1">
      <alignment horizontal="left" vertical="center"/>
    </xf>
    <xf numFmtId="0" fontId="38" fillId="0" borderId="45" xfId="0" applyFont="1" applyBorder="1" applyAlignment="1">
      <alignment horizontal="left" vertical="center"/>
    </xf>
    <xf numFmtId="0" fontId="38" fillId="0" borderId="46" xfId="0" applyFont="1" applyBorder="1" applyAlignment="1">
      <alignment horizontal="left" vertical="center"/>
    </xf>
    <xf numFmtId="0" fontId="55" fillId="3" borderId="56" xfId="0" applyNumberFormat="1" applyFont="1" applyFill="1" applyBorder="1" applyAlignment="1">
      <alignment horizontal="left" vertical="top" wrapText="1"/>
    </xf>
    <xf numFmtId="0" fontId="55" fillId="3" borderId="64" xfId="0" applyNumberFormat="1" applyFont="1" applyFill="1" applyBorder="1" applyAlignment="1">
      <alignment horizontal="left" vertical="top" wrapText="1"/>
    </xf>
    <xf numFmtId="0" fontId="55" fillId="3" borderId="65" xfId="0" applyNumberFormat="1" applyFont="1" applyFill="1" applyBorder="1" applyAlignment="1">
      <alignment horizontal="left" vertical="top" wrapText="1"/>
    </xf>
    <xf numFmtId="0" fontId="55" fillId="3" borderId="56" xfId="0" applyNumberFormat="1" applyFont="1" applyFill="1" applyBorder="1" applyAlignment="1">
      <alignment horizontal="center" vertical="top" wrapText="1"/>
    </xf>
    <xf numFmtId="0" fontId="55" fillId="3" borderId="65" xfId="0" applyNumberFormat="1" applyFont="1" applyFill="1" applyBorder="1" applyAlignment="1">
      <alignment horizontal="center" vertical="top" wrapText="1"/>
    </xf>
    <xf numFmtId="2" fontId="55" fillId="3" borderId="56" xfId="0" applyNumberFormat="1" applyFont="1" applyFill="1" applyBorder="1" applyAlignment="1">
      <alignment horizontal="right" vertical="top" wrapText="1"/>
    </xf>
    <xf numFmtId="2" fontId="55" fillId="3" borderId="65" xfId="0" applyNumberFormat="1" applyFont="1" applyFill="1" applyBorder="1" applyAlignment="1">
      <alignment horizontal="right" vertical="top" wrapText="1"/>
    </xf>
    <xf numFmtId="177" fontId="55" fillId="3" borderId="56" xfId="0" applyNumberFormat="1" applyFont="1" applyFill="1" applyBorder="1" applyAlignment="1">
      <alignment horizontal="right" vertical="top" wrapText="1"/>
    </xf>
    <xf numFmtId="177" fontId="55" fillId="3" borderId="65" xfId="0" applyNumberFormat="1" applyFont="1" applyFill="1" applyBorder="1" applyAlignment="1">
      <alignment horizontal="right" vertical="top" wrapText="1"/>
    </xf>
    <xf numFmtId="178" fontId="55" fillId="3" borderId="56" xfId="0" applyNumberFormat="1" applyFont="1" applyFill="1" applyBorder="1" applyAlignment="1">
      <alignment horizontal="right" vertical="top" wrapText="1"/>
    </xf>
    <xf numFmtId="178" fontId="55" fillId="3" borderId="65" xfId="0" applyNumberFormat="1" applyFont="1" applyFill="1" applyBorder="1" applyAlignment="1">
      <alignment horizontal="right" vertical="top" wrapText="1"/>
    </xf>
    <xf numFmtId="4" fontId="55" fillId="3" borderId="56" xfId="0" applyNumberFormat="1" applyFont="1" applyFill="1" applyBorder="1" applyAlignment="1">
      <alignment horizontal="right" vertical="top" wrapText="1"/>
    </xf>
    <xf numFmtId="4" fontId="55" fillId="3" borderId="65" xfId="0" applyNumberFormat="1" applyFont="1" applyFill="1" applyBorder="1" applyAlignment="1">
      <alignment horizontal="right" vertical="top" wrapText="1"/>
    </xf>
    <xf numFmtId="0" fontId="56" fillId="3" borderId="56" xfId="0" applyNumberFormat="1" applyFont="1" applyFill="1" applyBorder="1" applyAlignment="1">
      <alignment horizontal="left" vertical="top" wrapText="1"/>
    </xf>
    <xf numFmtId="0" fontId="56" fillId="3" borderId="64" xfId="0" applyNumberFormat="1" applyFont="1" applyFill="1" applyBorder="1" applyAlignment="1">
      <alignment horizontal="left" vertical="top" wrapText="1"/>
    </xf>
    <xf numFmtId="0" fontId="56" fillId="3" borderId="65" xfId="0" applyNumberFormat="1" applyFont="1" applyFill="1" applyBorder="1" applyAlignment="1">
      <alignment horizontal="left" vertical="top" wrapText="1"/>
    </xf>
    <xf numFmtId="0" fontId="43" fillId="3" borderId="52" xfId="0" applyNumberFormat="1" applyFont="1" applyFill="1" applyBorder="1" applyAlignment="1">
      <alignment horizontal="left" vertical="top" wrapText="1"/>
    </xf>
    <xf numFmtId="0" fontId="43" fillId="3" borderId="52" xfId="0" applyNumberFormat="1" applyFont="1" applyFill="1" applyBorder="1" applyAlignment="1">
      <alignment horizontal="center" vertical="top" wrapText="1"/>
    </xf>
    <xf numFmtId="2" fontId="43" fillId="3" borderId="52" xfId="0" applyNumberFormat="1" applyFont="1" applyFill="1" applyBorder="1" applyAlignment="1">
      <alignment horizontal="right" vertical="top" wrapText="1"/>
    </xf>
    <xf numFmtId="0" fontId="43" fillId="3" borderId="52" xfId="0" applyNumberFormat="1" applyFont="1" applyFill="1" applyBorder="1" applyAlignment="1">
      <alignment horizontal="right" vertical="top" wrapText="1"/>
    </xf>
    <xf numFmtId="177" fontId="43" fillId="3" borderId="52" xfId="0" applyNumberFormat="1" applyFont="1" applyFill="1" applyBorder="1" applyAlignment="1">
      <alignment horizontal="right" vertical="top" wrapText="1"/>
    </xf>
    <xf numFmtId="178" fontId="43" fillId="3" borderId="52" xfId="0" applyNumberFormat="1" applyFont="1" applyFill="1" applyBorder="1" applyAlignment="1">
      <alignment horizontal="right" vertical="top" wrapText="1"/>
    </xf>
    <xf numFmtId="0" fontId="42" fillId="3" borderId="52" xfId="0" applyNumberFormat="1" applyFont="1" applyFill="1" applyBorder="1" applyAlignment="1">
      <alignment horizontal="left" vertical="top" wrapText="1"/>
    </xf>
    <xf numFmtId="0" fontId="42" fillId="3" borderId="52" xfId="0" applyNumberFormat="1" applyFont="1" applyFill="1" applyBorder="1" applyAlignment="1">
      <alignment horizontal="center" vertical="top" wrapText="1"/>
    </xf>
    <xf numFmtId="0" fontId="42" fillId="3" borderId="52" xfId="0" applyNumberFormat="1" applyFont="1" applyFill="1" applyBorder="1" applyAlignment="1">
      <alignment horizontal="right" vertical="top" wrapText="1"/>
    </xf>
    <xf numFmtId="4" fontId="43" fillId="3" borderId="52" xfId="0" applyNumberFormat="1" applyFont="1" applyFill="1" applyBorder="1" applyAlignment="1">
      <alignment horizontal="right" vertical="top" wrapText="1"/>
    </xf>
    <xf numFmtId="0" fontId="43" fillId="3" borderId="56" xfId="0" applyNumberFormat="1" applyFont="1" applyFill="1" applyBorder="1" applyAlignment="1">
      <alignment horizontal="left" vertical="top" wrapText="1"/>
    </xf>
    <xf numFmtId="0" fontId="43" fillId="3" borderId="64" xfId="0" applyNumberFormat="1" applyFont="1" applyFill="1" applyBorder="1" applyAlignment="1">
      <alignment horizontal="left" vertical="top" wrapText="1"/>
    </xf>
    <xf numFmtId="0" fontId="43" fillId="3" borderId="65" xfId="0" applyNumberFormat="1" applyFont="1" applyFill="1" applyBorder="1" applyAlignment="1">
      <alignment horizontal="left" vertical="top" wrapText="1"/>
    </xf>
    <xf numFmtId="0" fontId="46" fillId="48" borderId="62" xfId="0" applyNumberFormat="1" applyFont="1" applyFill="1" applyBorder="1" applyAlignment="1">
      <alignment horizontal="center" vertical="center" wrapText="1"/>
    </xf>
    <xf numFmtId="0" fontId="46" fillId="48" borderId="0" xfId="0" applyNumberFormat="1" applyFont="1" applyFill="1" applyBorder="1" applyAlignment="1">
      <alignment horizontal="center" vertical="center" wrapText="1"/>
    </xf>
    <xf numFmtId="0" fontId="46" fillId="48" borderId="63" xfId="0" applyNumberFormat="1" applyFont="1" applyFill="1" applyBorder="1" applyAlignment="1">
      <alignment horizontal="center" vertical="center" wrapText="1"/>
    </xf>
    <xf numFmtId="49" fontId="45" fillId="0" borderId="0" xfId="0" applyNumberFormat="1" applyFont="1" applyFill="1" applyBorder="1" applyAlignment="1">
      <alignment horizontal="right" vertical="center" wrapText="1"/>
    </xf>
    <xf numFmtId="49" fontId="45" fillId="0" borderId="57" xfId="0" applyNumberFormat="1" applyFont="1" applyFill="1" applyBorder="1" applyAlignment="1">
      <alignment horizontal="right" vertical="center" wrapText="1"/>
    </xf>
    <xf numFmtId="49" fontId="45" fillId="0" borderId="0" xfId="0" applyNumberFormat="1" applyFont="1" applyFill="1" applyBorder="1" applyAlignment="1">
      <alignment horizontal="center" vertical="center" wrapText="1"/>
    </xf>
    <xf numFmtId="0" fontId="54" fillId="48" borderId="68" xfId="0" applyNumberFormat="1" applyFont="1" applyFill="1" applyBorder="1" applyAlignment="1">
      <alignment horizontal="center" vertical="center" wrapText="1"/>
    </xf>
    <xf numFmtId="0" fontId="48" fillId="49" borderId="69" xfId="0" applyNumberFormat="1" applyFont="1" applyFill="1" applyBorder="1" applyAlignment="1">
      <alignment horizontal="center" vertical="center" wrapText="1"/>
    </xf>
    <xf numFmtId="0" fontId="48" fillId="49" borderId="53" xfId="0" applyNumberFormat="1" applyFont="1" applyFill="1" applyBorder="1" applyAlignment="1">
      <alignment horizontal="center" vertical="center" wrapText="1"/>
    </xf>
    <xf numFmtId="0" fontId="48" fillId="49" borderId="70" xfId="0" applyNumberFormat="1" applyFont="1" applyFill="1" applyBorder="1" applyAlignment="1">
      <alignment horizontal="center" vertical="center" wrapText="1"/>
    </xf>
    <xf numFmtId="0" fontId="46" fillId="48" borderId="58" xfId="0" applyNumberFormat="1" applyFont="1" applyFill="1" applyBorder="1" applyAlignment="1">
      <alignment horizontal="center" vertical="center" wrapText="1"/>
    </xf>
    <xf numFmtId="0" fontId="46" fillId="48" borderId="59" xfId="0" applyNumberFormat="1" applyFont="1" applyFill="1" applyBorder="1" applyAlignment="1">
      <alignment horizontal="center" vertical="center" wrapText="1"/>
    </xf>
    <xf numFmtId="0" fontId="46" fillId="48" borderId="60" xfId="0" applyNumberFormat="1" applyFont="1" applyFill="1" applyBorder="1" applyAlignment="1">
      <alignment horizontal="center" vertical="center" wrapText="1"/>
    </xf>
    <xf numFmtId="0" fontId="46" fillId="40" borderId="56" xfId="0" applyNumberFormat="1" applyFont="1" applyFill="1" applyBorder="1" applyAlignment="1">
      <alignment horizontal="center" vertical="center" wrapText="1"/>
    </xf>
    <xf numFmtId="0" fontId="46" fillId="40" borderId="64" xfId="0" applyNumberFormat="1" applyFont="1" applyFill="1" applyBorder="1" applyAlignment="1">
      <alignment horizontal="center" vertical="center" wrapText="1"/>
    </xf>
    <xf numFmtId="0" fontId="46" fillId="40" borderId="65" xfId="0" applyNumberFormat="1" applyFont="1" applyFill="1" applyBorder="1" applyAlignment="1">
      <alignment horizontal="center" vertical="center" wrapText="1"/>
    </xf>
    <xf numFmtId="49" fontId="45" fillId="50" borderId="0" xfId="0" applyNumberFormat="1" applyFont="1" applyFill="1" applyBorder="1" applyAlignment="1">
      <alignment horizontal="center" vertical="center" wrapText="1"/>
    </xf>
    <xf numFmtId="0" fontId="0" fillId="50" borderId="0" xfId="0" applyFill="1" applyBorder="1" applyAlignment="1">
      <alignment horizontal="center" vertical="center" wrapText="1"/>
    </xf>
    <xf numFmtId="0" fontId="45" fillId="50" borderId="0" xfId="0" applyFont="1" applyFill="1" applyBorder="1" applyAlignment="1">
      <alignment horizontal="left" vertical="center" wrapText="1"/>
    </xf>
    <xf numFmtId="49" fontId="48" fillId="51" borderId="0" xfId="0" applyNumberFormat="1" applyFont="1" applyFill="1" applyBorder="1" applyAlignment="1">
      <alignment horizontal="right" vertical="center" wrapText="1"/>
    </xf>
    <xf numFmtId="49" fontId="0" fillId="0" borderId="0" xfId="0" applyNumberFormat="1" applyFill="1" applyBorder="1" applyAlignment="1">
      <alignment horizontal="center" vertical="center" wrapText="1"/>
    </xf>
    <xf numFmtId="0" fontId="47" fillId="48" borderId="0" xfId="0" applyNumberFormat="1" applyFont="1" applyFill="1" applyBorder="1" applyAlignment="1">
      <alignment horizontal="center" vertical="center" wrapText="1"/>
    </xf>
    <xf numFmtId="49" fontId="45" fillId="50" borderId="66" xfId="30" applyNumberFormat="1" applyFont="1" applyFill="1" applyBorder="1" applyAlignment="1">
      <alignment horizontal="center" vertical="center" wrapText="1"/>
    </xf>
    <xf numFmtId="49" fontId="48" fillId="51" borderId="1" xfId="30" applyNumberFormat="1" applyFont="1" applyFill="1" applyBorder="1" applyAlignment="1">
      <alignment horizontal="right" vertical="center" wrapText="1"/>
    </xf>
    <xf numFmtId="49" fontId="48" fillId="51" borderId="1" xfId="0" applyNumberFormat="1" applyFont="1" applyFill="1" applyBorder="1" applyAlignment="1">
      <alignment horizontal="right" vertical="center" wrapText="1"/>
    </xf>
    <xf numFmtId="0" fontId="45" fillId="50" borderId="66" xfId="0" applyFont="1" applyFill="1" applyBorder="1" applyAlignment="1">
      <alignment horizontal="left" vertical="center" wrapText="1"/>
    </xf>
    <xf numFmtId="49" fontId="45" fillId="50" borderId="66" xfId="0" applyNumberFormat="1" applyFont="1" applyFill="1" applyBorder="1" applyAlignment="1">
      <alignment horizontal="center" vertical="center" wrapText="1"/>
    </xf>
    <xf numFmtId="0" fontId="45" fillId="51" borderId="1" xfId="0" applyFont="1" applyFill="1" applyBorder="1" applyAlignment="1">
      <alignment horizontal="right" vertical="center"/>
    </xf>
    <xf numFmtId="49" fontId="44" fillId="48" borderId="54" xfId="0" applyNumberFormat="1" applyFont="1" applyFill="1" applyBorder="1" applyAlignment="1">
      <alignment horizontal="center" vertical="center" wrapText="1"/>
    </xf>
    <xf numFmtId="49" fontId="46" fillId="48" borderId="0" xfId="0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49" fontId="48" fillId="51" borderId="1" xfId="0" applyNumberFormat="1" applyFont="1" applyFill="1" applyBorder="1" applyAlignment="1">
      <alignment horizontal="center" vertical="center" wrapText="1"/>
    </xf>
    <xf numFmtId="0" fontId="53" fillId="0" borderId="51" xfId="0" applyFont="1" applyBorder="1" applyAlignment="1">
      <alignment horizontal="center" vertical="center" wrapText="1"/>
    </xf>
    <xf numFmtId="0" fontId="50" fillId="53" borderId="6" xfId="0" applyFont="1" applyFill="1" applyBorder="1" applyAlignment="1">
      <alignment horizontal="center" vertical="center"/>
    </xf>
    <xf numFmtId="0" fontId="50" fillId="53" borderId="24" xfId="0" applyFont="1" applyFill="1" applyBorder="1" applyAlignment="1">
      <alignment horizontal="center" vertical="center"/>
    </xf>
    <xf numFmtId="0" fontId="50" fillId="53" borderId="23" xfId="0" applyFont="1" applyFill="1" applyBorder="1" applyAlignment="1">
      <alignment horizontal="center" vertical="center"/>
    </xf>
    <xf numFmtId="0" fontId="50" fillId="53" borderId="7" xfId="0" applyFont="1" applyFill="1" applyBorder="1" applyAlignment="1">
      <alignment horizontal="center" vertical="center"/>
    </xf>
    <xf numFmtId="0" fontId="50" fillId="53" borderId="0" xfId="0" applyFont="1" applyFill="1" applyBorder="1" applyAlignment="1">
      <alignment horizontal="center" vertical="center"/>
    </xf>
    <xf numFmtId="0" fontId="50" fillId="53" borderId="22" xfId="0" applyFont="1" applyFill="1" applyBorder="1" applyAlignment="1">
      <alignment horizontal="center" vertical="center"/>
    </xf>
    <xf numFmtId="0" fontId="5" fillId="56" borderId="51" xfId="30" applyFont="1" applyFill="1" applyBorder="1" applyAlignment="1">
      <alignment horizontal="center"/>
    </xf>
    <xf numFmtId="0" fontId="52" fillId="0" borderId="66" xfId="0" applyFont="1" applyBorder="1" applyAlignment="1" applyProtection="1">
      <alignment horizontal="center" wrapText="1"/>
      <protection locked="0"/>
    </xf>
    <xf numFmtId="0" fontId="52" fillId="0" borderId="0" xfId="0" applyFont="1" applyBorder="1" applyAlignment="1" applyProtection="1">
      <alignment horizontal="center" wrapText="1"/>
      <protection locked="0"/>
    </xf>
    <xf numFmtId="0" fontId="0" fillId="0" borderId="67" xfId="0" applyFont="1" applyFill="1" applyBorder="1" applyAlignment="1" applyProtection="1">
      <alignment horizontal="left"/>
      <protection locked="0"/>
    </xf>
    <xf numFmtId="0" fontId="0" fillId="0" borderId="0" xfId="0" applyFont="1" applyFill="1" applyBorder="1" applyAlignment="1" applyProtection="1">
      <alignment horizontal="left"/>
      <protection locked="0"/>
    </xf>
    <xf numFmtId="0" fontId="0" fillId="0" borderId="51" xfId="0" applyBorder="1" applyAlignment="1" applyProtection="1">
      <alignment horizontal="right"/>
      <protection locked="0"/>
    </xf>
    <xf numFmtId="0" fontId="58" fillId="0" borderId="21" xfId="7" applyFont="1" applyBorder="1" applyAlignment="1">
      <alignment horizontal="center" vertical="center"/>
    </xf>
    <xf numFmtId="0" fontId="58" fillId="0" borderId="12" xfId="7" applyFont="1" applyBorder="1" applyAlignment="1">
      <alignment horizontal="center" vertical="center"/>
    </xf>
    <xf numFmtId="49" fontId="15" fillId="0" borderId="6" xfId="7" applyNumberFormat="1" applyFont="1" applyBorder="1" applyAlignment="1">
      <alignment horizontal="center" vertical="center"/>
    </xf>
    <xf numFmtId="49" fontId="15" fillId="0" borderId="24" xfId="7" applyNumberFormat="1" applyFont="1" applyBorder="1" applyAlignment="1">
      <alignment horizontal="center" vertical="center"/>
    </xf>
    <xf numFmtId="49" fontId="15" fillId="0" borderId="75" xfId="7" applyNumberFormat="1" applyFont="1" applyBorder="1" applyAlignment="1">
      <alignment horizontal="center" vertical="center"/>
    </xf>
    <xf numFmtId="49" fontId="15" fillId="0" borderId="8" xfId="7" applyNumberFormat="1" applyFont="1" applyBorder="1" applyAlignment="1">
      <alignment horizontal="center" vertical="center"/>
    </xf>
    <xf numFmtId="49" fontId="15" fillId="0" borderId="9" xfId="7" applyNumberFormat="1" applyFont="1" applyBorder="1" applyAlignment="1">
      <alignment horizontal="center" vertical="center"/>
    </xf>
    <xf numFmtId="49" fontId="15" fillId="0" borderId="77" xfId="7" applyNumberFormat="1" applyFont="1" applyBorder="1" applyAlignment="1">
      <alignment horizontal="center" vertical="center"/>
    </xf>
    <xf numFmtId="0" fontId="58" fillId="0" borderId="76" xfId="7" applyFont="1" applyBorder="1" applyAlignment="1">
      <alignment horizontal="center" vertical="center"/>
    </xf>
    <xf numFmtId="0" fontId="58" fillId="0" borderId="24" xfId="7" applyFont="1" applyBorder="1" applyAlignment="1">
      <alignment horizontal="center" vertical="center"/>
    </xf>
    <xf numFmtId="0" fontId="58" fillId="0" borderId="75" xfId="7" applyFont="1" applyBorder="1" applyAlignment="1">
      <alignment horizontal="center" vertical="center"/>
    </xf>
    <xf numFmtId="0" fontId="58" fillId="0" borderId="78" xfId="7" applyFont="1" applyBorder="1" applyAlignment="1">
      <alignment horizontal="center" vertical="center"/>
    </xf>
    <xf numFmtId="0" fontId="58" fillId="0" borderId="9" xfId="7" applyFont="1" applyBorder="1" applyAlignment="1">
      <alignment horizontal="center" vertical="center"/>
    </xf>
    <xf numFmtId="0" fontId="58" fillId="0" borderId="77" xfId="7" applyFont="1" applyBorder="1" applyAlignment="1">
      <alignment horizontal="center" vertical="center"/>
    </xf>
    <xf numFmtId="0" fontId="58" fillId="0" borderId="26" xfId="7" applyFont="1" applyBorder="1" applyAlignment="1">
      <alignment horizontal="center" vertical="center"/>
    </xf>
    <xf numFmtId="0" fontId="58" fillId="0" borderId="25" xfId="7" applyFont="1" applyBorder="1" applyAlignment="1">
      <alignment horizontal="center" vertical="center"/>
    </xf>
    <xf numFmtId="39" fontId="58" fillId="0" borderId="26" xfId="148" applyNumberFormat="1" applyFont="1" applyBorder="1" applyAlignment="1">
      <alignment horizontal="center" vertical="center" wrapText="1"/>
    </xf>
    <xf numFmtId="39" fontId="58" fillId="0" borderId="25" xfId="148" applyNumberFormat="1" applyFont="1" applyBorder="1" applyAlignment="1">
      <alignment horizontal="center" vertical="center" wrapText="1"/>
    </xf>
  </cellXfs>
  <cellStyles count="251">
    <cellStyle name="20% - Ênfase1 2" xfId="54"/>
    <cellStyle name="20% - Ênfase1 3" xfId="200"/>
    <cellStyle name="20% - Ênfase2 2" xfId="55"/>
    <cellStyle name="20% - Ênfase2 3" xfId="201"/>
    <cellStyle name="20% - Ênfase3 2" xfId="56"/>
    <cellStyle name="20% - Ênfase3 3" xfId="202"/>
    <cellStyle name="20% - Ênfase4 2" xfId="57"/>
    <cellStyle name="20% - Ênfase4 3" xfId="203"/>
    <cellStyle name="20% - Ênfase5 2" xfId="58"/>
    <cellStyle name="20% - Ênfase5 3" xfId="204"/>
    <cellStyle name="20% - Ênfase6 2" xfId="59"/>
    <cellStyle name="20% - Ênfase6 3" xfId="205"/>
    <cellStyle name="40% - Ênfase1 2" xfId="60"/>
    <cellStyle name="40% - Ênfase1 3" xfId="206"/>
    <cellStyle name="40% - Ênfase2 2" xfId="61"/>
    <cellStyle name="40% - Ênfase2 3" xfId="207"/>
    <cellStyle name="40% - Ênfase3 2" xfId="62"/>
    <cellStyle name="40% - Ênfase3 3" xfId="208"/>
    <cellStyle name="40% - Ênfase4 2" xfId="63"/>
    <cellStyle name="40% - Ênfase4 3" xfId="209"/>
    <cellStyle name="40% - Ênfase5 2" xfId="64"/>
    <cellStyle name="40% - Ênfase5 3" xfId="210"/>
    <cellStyle name="40% - Ênfase6 2" xfId="65"/>
    <cellStyle name="40% - Ênfase6 3" xfId="211"/>
    <cellStyle name="60% - Ênfase1 2" xfId="66"/>
    <cellStyle name="60% - Ênfase1 3" xfId="212"/>
    <cellStyle name="60% - Ênfase2 2" xfId="67"/>
    <cellStyle name="60% - Ênfase2 3" xfId="213"/>
    <cellStyle name="60% - Ênfase3 2" xfId="68"/>
    <cellStyle name="60% - Ênfase3 3" xfId="214"/>
    <cellStyle name="60% - Ênfase4 2" xfId="69"/>
    <cellStyle name="60% - Ênfase4 3" xfId="215"/>
    <cellStyle name="60% - Ênfase5 2" xfId="70"/>
    <cellStyle name="60% - Ênfase5 3" xfId="216"/>
    <cellStyle name="60% - Ênfase6 2" xfId="71"/>
    <cellStyle name="60% - Ênfase6 3" xfId="217"/>
    <cellStyle name="Bom 2" xfId="72"/>
    <cellStyle name="Bom 3" xfId="218"/>
    <cellStyle name="Cálculo 2" xfId="73"/>
    <cellStyle name="Cálculo 3" xfId="219"/>
    <cellStyle name="Cancel" xfId="25"/>
    <cellStyle name="Célula de Verificação 2" xfId="74"/>
    <cellStyle name="Célula de Verificação 3" xfId="220"/>
    <cellStyle name="Célula Vinculada 2" xfId="75"/>
    <cellStyle name="Célula Vinculada 3" xfId="221"/>
    <cellStyle name="Data" xfId="3"/>
    <cellStyle name="Data 2" xfId="76"/>
    <cellStyle name="Ênfase1 2" xfId="77"/>
    <cellStyle name="Ênfase1 3" xfId="222"/>
    <cellStyle name="Ênfase2 2" xfId="78"/>
    <cellStyle name="Ênfase2 3" xfId="223"/>
    <cellStyle name="Ênfase3 2" xfId="79"/>
    <cellStyle name="Ênfase3 3" xfId="224"/>
    <cellStyle name="Ênfase4 2" xfId="80"/>
    <cellStyle name="Ênfase4 3" xfId="225"/>
    <cellStyle name="Ênfase5 2" xfId="81"/>
    <cellStyle name="Ênfase5 3" xfId="226"/>
    <cellStyle name="Ênfase6 2" xfId="82"/>
    <cellStyle name="Ênfase6 3" xfId="227"/>
    <cellStyle name="Entrada 2" xfId="83"/>
    <cellStyle name="Entrada 3" xfId="228"/>
    <cellStyle name="Euro" xfId="4"/>
    <cellStyle name="Euro 2" xfId="84"/>
    <cellStyle name="Fixo" xfId="5"/>
    <cellStyle name="Incorreto 2" xfId="85"/>
    <cellStyle name="Incorreto 3" xfId="229"/>
    <cellStyle name="Moeda 2" xfId="86"/>
    <cellStyle name="Moeda 3" xfId="87"/>
    <cellStyle name="Moeda 4" xfId="88"/>
    <cellStyle name="Moeda 4 2" xfId="142"/>
    <cellStyle name="Moeda 4 2 2" xfId="198"/>
    <cellStyle name="Moeda 4 3" xfId="169"/>
    <cellStyle name="Neutra 2" xfId="89"/>
    <cellStyle name="Neutra 3" xfId="230"/>
    <cellStyle name="Normal" xfId="0" builtinId="0"/>
    <cellStyle name="Normal 10" xfId="123"/>
    <cellStyle name="Normal 10 2" xfId="180"/>
    <cellStyle name="Normal 11" xfId="124"/>
    <cellStyle name="Normal 11 2" xfId="181"/>
    <cellStyle name="Normal 12" xfId="134"/>
    <cellStyle name="Normal 12 2" xfId="144"/>
    <cellStyle name="Normal 12 2 2" xfId="199"/>
    <cellStyle name="Normal 12 3" xfId="191"/>
    <cellStyle name="Normal 2" xfId="6"/>
    <cellStyle name="Normal 2 10" xfId="30"/>
    <cellStyle name="Normal 2 2" xfId="33"/>
    <cellStyle name="Normal 2 2 2" xfId="90"/>
    <cellStyle name="Normal 2 2 2 2" xfId="170"/>
    <cellStyle name="Normal 2 2 3" xfId="152"/>
    <cellStyle name="Normal 2 3" xfId="91"/>
    <cellStyle name="Normal 2 3 2" xfId="171"/>
    <cellStyle name="Normal 2 4" xfId="92"/>
    <cellStyle name="Normal 2 4 2" xfId="172"/>
    <cellStyle name="Normal 2 5" xfId="116"/>
    <cellStyle name="Normal 2 5 2" xfId="143"/>
    <cellStyle name="Normal 2 6" xfId="118"/>
    <cellStyle name="Normal 2 7" xfId="119"/>
    <cellStyle name="Normal 2 8" xfId="121"/>
    <cellStyle name="Normal 2 9" xfId="122"/>
    <cellStyle name="Normal 2_QUANT_HELBOR BELVEDERE R06_Area Estruturada Priscila" xfId="93"/>
    <cellStyle name="Normal 3" xfId="26"/>
    <cellStyle name="Normal 3 2" xfId="94"/>
    <cellStyle name="Normal 3 3" xfId="46"/>
    <cellStyle name="Normal 3 3 10" xfId="126"/>
    <cellStyle name="Normal 3 3 10 2" xfId="136"/>
    <cellStyle name="Normal 3 3 10 2 2" xfId="193"/>
    <cellStyle name="Normal 3 3 10 3" xfId="183"/>
    <cellStyle name="Normal 3 3 11" xfId="127"/>
    <cellStyle name="Normal 3 3 11 2" xfId="184"/>
    <cellStyle name="Normal 3 3 12" xfId="128"/>
    <cellStyle name="Normal 3 3 12 2" xfId="185"/>
    <cellStyle name="Normal 3 3 13" xfId="129"/>
    <cellStyle name="Normal 3 3 13 2" xfId="186"/>
    <cellStyle name="Normal 3 3 14" xfId="130"/>
    <cellStyle name="Normal 3 3 14 2" xfId="187"/>
    <cellStyle name="Normal 3 3 15" xfId="131"/>
    <cellStyle name="Normal 3 3 15 2" xfId="188"/>
    <cellStyle name="Normal 3 3 16" xfId="132"/>
    <cellStyle name="Normal 3 3 16 2" xfId="189"/>
    <cellStyle name="Normal 3 3 17" xfId="161"/>
    <cellStyle name="Normal 3 3 2" xfId="47"/>
    <cellStyle name="Normal 3 3 2 2" xfId="162"/>
    <cellStyle name="Normal 3 3 3" xfId="48"/>
    <cellStyle name="Normal 3 3 3 2" xfId="163"/>
    <cellStyle name="Normal 3 3 4" xfId="49"/>
    <cellStyle name="Normal 3 3 4 2" xfId="164"/>
    <cellStyle name="Normal 3 3 5" xfId="50"/>
    <cellStyle name="Normal 3 3 5 2" xfId="165"/>
    <cellStyle name="Normal 3 3 6" xfId="51"/>
    <cellStyle name="Normal 3 3 6 2" xfId="166"/>
    <cellStyle name="Normal 3 3 7" xfId="52"/>
    <cellStyle name="Normal 3 3 7 2" xfId="167"/>
    <cellStyle name="Normal 3 3 8" xfId="53"/>
    <cellStyle name="Normal 3 3 8 2" xfId="168"/>
    <cellStyle name="Normal 3 3 9" xfId="125"/>
    <cellStyle name="Normal 3 3 9 2" xfId="182"/>
    <cellStyle name="Normal 3 4" xfId="31"/>
    <cellStyle name="Normal 3 4 2" xfId="150"/>
    <cellStyle name="Normal 4" xfId="2"/>
    <cellStyle name="Normal 4 2" xfId="95"/>
    <cellStyle name="Normal 5" xfId="29"/>
    <cellStyle name="Normal 5 2" xfId="97"/>
    <cellStyle name="Normal 5 3" xfId="96"/>
    <cellStyle name="Normal 5 3 2" xfId="173"/>
    <cellStyle name="Normal 5 4" xfId="149"/>
    <cellStyle name="Normal 6" xfId="98"/>
    <cellStyle name="Normal 7" xfId="99"/>
    <cellStyle name="Normal 8" xfId="42"/>
    <cellStyle name="Normal 9" xfId="120"/>
    <cellStyle name="Normal 9 2" xfId="179"/>
    <cellStyle name="Normal_CS-COMP" xfId="7"/>
    <cellStyle name="Normal_Malibu  IIB - Levto Arq" xfId="8"/>
    <cellStyle name="Normal_ORC" xfId="9"/>
    <cellStyle name="Normal_Plan1" xfId="10"/>
    <cellStyle name="Normal_RESESTR (2)" xfId="11"/>
    <cellStyle name="Normal_T25_EXE_orcto R01" xfId="12"/>
    <cellStyle name="Nota 2" xfId="100"/>
    <cellStyle name="Nota 3" xfId="231"/>
    <cellStyle name="Percentual" xfId="13"/>
    <cellStyle name="Ponto" xfId="14"/>
    <cellStyle name="Porcentagem 2" xfId="16"/>
    <cellStyle name="Porcentagem 2 2" xfId="35"/>
    <cellStyle name="Porcentagem 2 2 2" xfId="138"/>
    <cellStyle name="Porcentagem 2 2 2 2" xfId="195"/>
    <cellStyle name="Porcentagem 2 2 3" xfId="154"/>
    <cellStyle name="Porcentagem 2 3" xfId="117"/>
    <cellStyle name="Porcentagem 2 4" xfId="34"/>
    <cellStyle name="Porcentagem 2 4 2" xfId="153"/>
    <cellStyle name="Porcentagem 3" xfId="15"/>
    <cellStyle name="Porcentagem 3 2" xfId="102"/>
    <cellStyle name="Porcentagem 3 2 2" xfId="36"/>
    <cellStyle name="Porcentagem 3 2 2 2" xfId="137"/>
    <cellStyle name="Porcentagem 3 2 2 2 2" xfId="194"/>
    <cellStyle name="Porcentagem 3 2 2 3" xfId="155"/>
    <cellStyle name="Porcentagem 3 2 3" xfId="174"/>
    <cellStyle name="Porcentagem 3 3" xfId="103"/>
    <cellStyle name="Porcentagem 3 3 2" xfId="175"/>
    <cellStyle name="Porcentagem 3 4" xfId="101"/>
    <cellStyle name="Porcentagem 3 5" xfId="146"/>
    <cellStyle name="Saída 2" xfId="104"/>
    <cellStyle name="Saída 3" xfId="232"/>
    <cellStyle name="Separador de milhares" xfId="1" builtinId="3"/>
    <cellStyle name="Separador de milhares 2" xfId="24"/>
    <cellStyle name="Separador de milhares 2 2" xfId="37"/>
    <cellStyle name="Separador de milhares 2 2 2" xfId="38"/>
    <cellStyle name="Separador de milhares 2 2 2 2" xfId="140"/>
    <cellStyle name="Separador de milhares 2 2 3" xfId="105"/>
    <cellStyle name="Separador de milhares 2 2 4" xfId="39"/>
    <cellStyle name="Separador de milhares 2 2 4 2" xfId="28"/>
    <cellStyle name="Separador de milhares 2 2 4 2 2" xfId="148"/>
    <cellStyle name="Separador de milhares 2 2 4 3" xfId="157"/>
    <cellStyle name="Separador de milhares 2 2 5" xfId="156"/>
    <cellStyle name="Separador de milhares 2 3" xfId="43"/>
    <cellStyle name="Separador de milhares 2 4" xfId="44"/>
    <cellStyle name="Separador de milhares 2 4 2" xfId="139"/>
    <cellStyle name="Separador de milhares 2 4 2 2" xfId="196"/>
    <cellStyle name="Separador de milhares 2 4 3" xfId="159"/>
    <cellStyle name="Separador de milhares 3" xfId="27"/>
    <cellStyle name="Separador de milhares 3 2" xfId="40"/>
    <cellStyle name="Separador de milhares 3 2 2" xfId="45"/>
    <cellStyle name="Separador de milhares 3 2 2 2" xfId="135"/>
    <cellStyle name="Separador de milhares 3 2 2 2 2" xfId="192"/>
    <cellStyle name="Separador de milhares 3 2 2 3" xfId="160"/>
    <cellStyle name="Separador de milhares 3 2 3" xfId="158"/>
    <cellStyle name="Separador de milhares 3 3" xfId="106"/>
    <cellStyle name="Separador de milhares 3 3 2" xfId="176"/>
    <cellStyle name="Separador de milhares 3 4" xfId="32"/>
    <cellStyle name="Separador de milhares 3 4 2" xfId="151"/>
    <cellStyle name="Separador de milhares 4" xfId="17"/>
    <cellStyle name="Separador de milhares 4 2" xfId="41"/>
    <cellStyle name="Separador de milhares 4 3" xfId="141"/>
    <cellStyle name="Separador de milhares 4 3 2" xfId="197"/>
    <cellStyle name="Separador de milhares 4 4" xfId="147"/>
    <cellStyle name="Separador de milhares 5" xfId="107"/>
    <cellStyle name="Separador de milhares 5 2" xfId="108"/>
    <cellStyle name="Separador de milhares 5 3" xfId="177"/>
    <cellStyle name="Separador de milhares 6" xfId="109"/>
    <cellStyle name="Separador de milhares 6 2" xfId="178"/>
    <cellStyle name="Separador de milhares 7" xfId="110"/>
    <cellStyle name="Separador de milhares 8" xfId="145"/>
    <cellStyle name="Separador de milhares 9" xfId="233"/>
    <cellStyle name="Texto de Aviso 2" xfId="111"/>
    <cellStyle name="Texto de Aviso 3" xfId="234"/>
    <cellStyle name="Texto Explicativo 2" xfId="112"/>
    <cellStyle name="Texto Explicativo 3" xfId="235"/>
    <cellStyle name="Título 1 1" xfId="237"/>
    <cellStyle name="Título 1 1 1" xfId="238"/>
    <cellStyle name="Título 1 1 1 1" xfId="239"/>
    <cellStyle name="Título 1 1 1 1 1" xfId="240"/>
    <cellStyle name="Título 1 1 1 1 1 1" xfId="241"/>
    <cellStyle name="Título 1 1 1 1 1 1 1" xfId="242"/>
    <cellStyle name="Título 1 1 1 1 1 1 1 1" xfId="243"/>
    <cellStyle name="Título 1 1 1 1 1 1 1 1 1" xfId="244"/>
    <cellStyle name="Título 1 1 1 1 1 1 1 1 1 1" xfId="245"/>
    <cellStyle name="Título 1 2" xfId="18"/>
    <cellStyle name="Título 1 3" xfId="236"/>
    <cellStyle name="Título 2 2" xfId="19"/>
    <cellStyle name="Título 2 3" xfId="246"/>
    <cellStyle name="Título 3 2" xfId="113"/>
    <cellStyle name="Título 3 3" xfId="247"/>
    <cellStyle name="Título 4 2" xfId="114"/>
    <cellStyle name="Título 4 3" xfId="248"/>
    <cellStyle name="Título 5" xfId="115"/>
    <cellStyle name="Titulo1" xfId="20"/>
    <cellStyle name="Titulo2" xfId="21"/>
    <cellStyle name="titulos" xfId="22"/>
    <cellStyle name="Total 2" xfId="23"/>
    <cellStyle name="Total 3" xfId="249"/>
    <cellStyle name="Vírgula 2" xfId="133"/>
    <cellStyle name="Vírgula 2 2" xfId="190"/>
    <cellStyle name="Vírgula 3" xfId="250"/>
  </cellStyles>
  <dxfs count="0"/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100852</xdr:colOff>
      <xdr:row>2</xdr:row>
      <xdr:rowOff>112060</xdr:rowOff>
    </xdr:from>
    <xdr:to>
      <xdr:col>5</xdr:col>
      <xdr:colOff>246528</xdr:colOff>
      <xdr:row>8</xdr:row>
      <xdr:rowOff>52353</xdr:rowOff>
    </xdr:to>
    <xdr:pic>
      <xdr:nvPicPr>
        <xdr:cNvPr id="3" name="Imagem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5999" y="1064560"/>
          <a:ext cx="1199029" cy="1217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257175</xdr:colOff>
      <xdr:row>17</xdr:row>
      <xdr:rowOff>85725</xdr:rowOff>
    </xdr:from>
    <xdr:to>
      <xdr:col>7</xdr:col>
      <xdr:colOff>0</xdr:colOff>
      <xdr:row>23</xdr:row>
      <xdr:rowOff>28575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6775" y="3067050"/>
          <a:ext cx="2790825" cy="914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Plan1"/>
  <dimension ref="A1:I39"/>
  <sheetViews>
    <sheetView showGridLines="0" showZeros="0" zoomScaleSheetLayoutView="85" workbookViewId="0">
      <selection activeCell="I5" sqref="I5"/>
    </sheetView>
  </sheetViews>
  <sheetFormatPr defaultColWidth="9.140625" defaultRowHeight="15"/>
  <cols>
    <col min="1" max="1" width="0.85546875" style="32" customWidth="1"/>
    <col min="2" max="2" width="14.5703125" style="32" customWidth="1"/>
    <col min="3" max="3" width="68.7109375" style="32" customWidth="1"/>
    <col min="4" max="4" width="9.85546875" style="32" customWidth="1"/>
    <col min="5" max="5" width="9.140625" style="32"/>
    <col min="6" max="6" width="10.5703125" style="32" bestFit="1" customWidth="1"/>
    <col min="7" max="7" width="23.140625" style="32" customWidth="1"/>
    <col min="8" max="16384" width="9.140625" style="32"/>
  </cols>
  <sheetData>
    <row r="1" spans="1:9" s="31" customFormat="1" ht="30" customHeight="1">
      <c r="A1" s="4"/>
      <c r="B1" s="212" t="s">
        <v>11</v>
      </c>
      <c r="C1" s="213"/>
      <c r="D1" s="213"/>
      <c r="E1" s="213"/>
      <c r="F1" s="213"/>
      <c r="G1" s="213"/>
      <c r="H1" s="213"/>
      <c r="I1" s="214"/>
    </row>
    <row r="2" spans="1:9" s="31" customFormat="1" ht="30" customHeight="1" thickBot="1">
      <c r="A2" s="4"/>
      <c r="B2" s="215"/>
      <c r="C2" s="216"/>
      <c r="D2" s="216"/>
      <c r="E2" s="216"/>
      <c r="F2" s="216"/>
      <c r="G2" s="216"/>
      <c r="H2" s="216"/>
      <c r="I2" s="217"/>
    </row>
    <row r="3" spans="1:9" s="31" customFormat="1" ht="5.0999999999999996" customHeight="1" thickBot="1">
      <c r="A3" s="4"/>
      <c r="B3" s="6"/>
      <c r="C3" s="5"/>
      <c r="D3" s="7"/>
      <c r="E3" s="7"/>
      <c r="F3" s="8"/>
      <c r="G3" s="8"/>
      <c r="H3" s="8"/>
      <c r="I3" s="4"/>
    </row>
    <row r="4" spans="1:9" s="31" customFormat="1" ht="24.95" customHeight="1">
      <c r="A4" s="4"/>
      <c r="B4" s="28" t="s">
        <v>2</v>
      </c>
      <c r="C4" s="1" t="s">
        <v>250</v>
      </c>
      <c r="D4" s="10"/>
      <c r="E4" s="9" t="s">
        <v>17</v>
      </c>
      <c r="F4" s="10">
        <v>2473.67</v>
      </c>
      <c r="G4" s="11" t="s">
        <v>1</v>
      </c>
      <c r="H4" s="12" t="s">
        <v>3</v>
      </c>
      <c r="I4" s="13" t="s">
        <v>9</v>
      </c>
    </row>
    <row r="5" spans="1:9" s="31" customFormat="1" ht="24.95" customHeight="1">
      <c r="A5" s="4"/>
      <c r="B5" s="29" t="s">
        <v>5</v>
      </c>
      <c r="C5" s="2" t="s">
        <v>251</v>
      </c>
      <c r="D5" s="3"/>
      <c r="E5" s="14" t="s">
        <v>6</v>
      </c>
      <c r="F5" s="3">
        <v>12</v>
      </c>
      <c r="G5" s="15" t="s">
        <v>7</v>
      </c>
      <c r="H5" s="16"/>
      <c r="I5" s="17"/>
    </row>
    <row r="6" spans="1:9" s="31" customFormat="1" ht="24.95" customHeight="1" thickBot="1">
      <c r="A6" s="4"/>
      <c r="B6" s="30" t="s">
        <v>8</v>
      </c>
      <c r="C6" s="27" t="s">
        <v>252</v>
      </c>
      <c r="D6" s="19"/>
      <c r="E6" s="18" t="s">
        <v>18</v>
      </c>
      <c r="F6" s="50" t="s">
        <v>271</v>
      </c>
      <c r="G6" s="20"/>
      <c r="H6" s="20"/>
      <c r="I6" s="21"/>
    </row>
    <row r="7" spans="1:9" s="31" customFormat="1" ht="5.0999999999999996" customHeight="1" thickBot="1">
      <c r="A7" s="22"/>
      <c r="B7" s="24"/>
      <c r="C7" s="23"/>
      <c r="D7" s="25"/>
      <c r="E7" s="26"/>
      <c r="F7" s="23"/>
      <c r="G7" s="23"/>
      <c r="H7" s="23"/>
      <c r="I7" s="23"/>
    </row>
    <row r="8" spans="1:9" ht="20.100000000000001" customHeight="1">
      <c r="B8" s="206" t="s">
        <v>12</v>
      </c>
      <c r="C8" s="208" t="s">
        <v>13</v>
      </c>
      <c r="D8" s="208"/>
      <c r="E8" s="208"/>
      <c r="F8" s="208" t="s">
        <v>14</v>
      </c>
      <c r="G8" s="208"/>
      <c r="H8" s="208" t="s">
        <v>15</v>
      </c>
      <c r="I8" s="210" t="s">
        <v>16</v>
      </c>
    </row>
    <row r="9" spans="1:9" ht="20.100000000000001" customHeight="1" thickBot="1">
      <c r="B9" s="207"/>
      <c r="C9" s="209"/>
      <c r="D9" s="209"/>
      <c r="E9" s="209"/>
      <c r="F9" s="209"/>
      <c r="G9" s="209"/>
      <c r="H9" s="209"/>
      <c r="I9" s="211"/>
    </row>
    <row r="10" spans="1:9" s="31" customFormat="1" ht="5.0999999999999996" customHeight="1" thickBot="1">
      <c r="A10" s="22"/>
      <c r="B10" s="24"/>
      <c r="C10" s="23"/>
      <c r="D10" s="25"/>
      <c r="E10" s="26"/>
      <c r="F10" s="23"/>
      <c r="G10" s="23"/>
      <c r="H10" s="23"/>
      <c r="I10" s="23"/>
    </row>
    <row r="11" spans="1:9" s="33" customFormat="1" ht="20.100000000000001" customHeight="1">
      <c r="B11" s="34" t="s">
        <v>27</v>
      </c>
      <c r="C11" s="218" t="s">
        <v>28</v>
      </c>
      <c r="D11" s="219"/>
      <c r="E11" s="220"/>
      <c r="F11" s="221" t="s">
        <v>29</v>
      </c>
      <c r="G11" s="222"/>
      <c r="H11" s="35" t="s">
        <v>30</v>
      </c>
      <c r="I11" s="36" t="s">
        <v>31</v>
      </c>
    </row>
    <row r="12" spans="1:9" s="33" customFormat="1" ht="20.100000000000001" customHeight="1">
      <c r="B12" s="37" t="s">
        <v>27</v>
      </c>
      <c r="C12" s="201" t="s">
        <v>46</v>
      </c>
      <c r="D12" s="202"/>
      <c r="E12" s="203"/>
      <c r="F12" s="204" t="s">
        <v>32</v>
      </c>
      <c r="G12" s="205"/>
      <c r="H12" s="42" t="s">
        <v>39</v>
      </c>
      <c r="I12" s="43" t="s">
        <v>31</v>
      </c>
    </row>
    <row r="13" spans="1:9" s="33" customFormat="1" ht="20.100000000000001" customHeight="1">
      <c r="B13" s="37" t="s">
        <v>27</v>
      </c>
      <c r="C13" s="201" t="s">
        <v>47</v>
      </c>
      <c r="D13" s="202"/>
      <c r="E13" s="203"/>
      <c r="F13" s="204" t="s">
        <v>33</v>
      </c>
      <c r="G13" s="205"/>
      <c r="H13" s="42" t="s">
        <v>40</v>
      </c>
      <c r="I13" s="43" t="s">
        <v>31</v>
      </c>
    </row>
    <row r="14" spans="1:9" s="33" customFormat="1" ht="20.100000000000001" customHeight="1">
      <c r="B14" s="37" t="s">
        <v>27</v>
      </c>
      <c r="C14" s="201" t="s">
        <v>48</v>
      </c>
      <c r="D14" s="202"/>
      <c r="E14" s="203"/>
      <c r="F14" s="204" t="s">
        <v>34</v>
      </c>
      <c r="G14" s="205"/>
      <c r="H14" s="42" t="s">
        <v>41</v>
      </c>
      <c r="I14" s="43" t="s">
        <v>31</v>
      </c>
    </row>
    <row r="15" spans="1:9" s="33" customFormat="1" ht="20.100000000000001" customHeight="1">
      <c r="B15" s="37" t="s">
        <v>27</v>
      </c>
      <c r="C15" s="201" t="s">
        <v>49</v>
      </c>
      <c r="D15" s="202"/>
      <c r="E15" s="203"/>
      <c r="F15" s="204" t="s">
        <v>35</v>
      </c>
      <c r="G15" s="205"/>
      <c r="H15" s="42" t="s">
        <v>42</v>
      </c>
      <c r="I15" s="43" t="s">
        <v>31</v>
      </c>
    </row>
    <row r="16" spans="1:9" s="33" customFormat="1" ht="20.100000000000001" customHeight="1">
      <c r="B16" s="37" t="s">
        <v>27</v>
      </c>
      <c r="C16" s="201" t="s">
        <v>50</v>
      </c>
      <c r="D16" s="202"/>
      <c r="E16" s="203"/>
      <c r="F16" s="204" t="s">
        <v>36</v>
      </c>
      <c r="G16" s="205"/>
      <c r="H16" s="42" t="s">
        <v>43</v>
      </c>
      <c r="I16" s="43" t="s">
        <v>31</v>
      </c>
    </row>
    <row r="17" spans="2:9" s="33" customFormat="1" ht="20.100000000000001" customHeight="1">
      <c r="B17" s="37" t="s">
        <v>27</v>
      </c>
      <c r="C17" s="201" t="s">
        <v>51</v>
      </c>
      <c r="D17" s="202"/>
      <c r="E17" s="203"/>
      <c r="F17" s="204" t="s">
        <v>37</v>
      </c>
      <c r="G17" s="205"/>
      <c r="H17" s="42" t="s">
        <v>44</v>
      </c>
      <c r="I17" s="43" t="s">
        <v>31</v>
      </c>
    </row>
    <row r="18" spans="2:9" s="33" customFormat="1" ht="20.100000000000001" customHeight="1">
      <c r="B18" s="37" t="s">
        <v>27</v>
      </c>
      <c r="C18" s="201" t="s">
        <v>26</v>
      </c>
      <c r="D18" s="202"/>
      <c r="E18" s="203"/>
      <c r="F18" s="204" t="s">
        <v>38</v>
      </c>
      <c r="G18" s="205"/>
      <c r="H18" s="42" t="s">
        <v>45</v>
      </c>
      <c r="I18" s="43" t="s">
        <v>31</v>
      </c>
    </row>
    <row r="19" spans="2:9" s="33" customFormat="1" ht="20.100000000000001" customHeight="1">
      <c r="B19" s="37" t="s">
        <v>52</v>
      </c>
      <c r="C19" s="201" t="s">
        <v>53</v>
      </c>
      <c r="D19" s="202"/>
      <c r="E19" s="203"/>
      <c r="F19" s="204" t="s">
        <v>54</v>
      </c>
      <c r="G19" s="205"/>
      <c r="H19" s="42"/>
      <c r="I19" s="43" t="s">
        <v>4</v>
      </c>
    </row>
    <row r="20" spans="2:9" s="33" customFormat="1" ht="6.95" customHeight="1">
      <c r="B20" s="46"/>
      <c r="C20" s="202"/>
      <c r="D20" s="202"/>
      <c r="E20" s="202"/>
      <c r="F20" s="223"/>
      <c r="G20" s="223"/>
      <c r="H20" s="47"/>
      <c r="I20" s="48"/>
    </row>
    <row r="21" spans="2:9" s="33" customFormat="1" ht="20.100000000000001" customHeight="1">
      <c r="B21" s="44"/>
      <c r="C21" s="201"/>
      <c r="D21" s="202"/>
      <c r="E21" s="203"/>
      <c r="F21" s="204"/>
      <c r="G21" s="205"/>
      <c r="H21" s="45"/>
      <c r="I21" s="49"/>
    </row>
    <row r="22" spans="2:9" s="33" customFormat="1" ht="20.100000000000001" customHeight="1">
      <c r="B22" s="44"/>
      <c r="C22" s="201"/>
      <c r="D22" s="202"/>
      <c r="E22" s="203"/>
      <c r="F22" s="204"/>
      <c r="G22" s="205"/>
      <c r="H22" s="39"/>
      <c r="I22" s="43"/>
    </row>
    <row r="23" spans="2:9" s="33" customFormat="1" ht="20.100000000000001" customHeight="1">
      <c r="B23" s="44"/>
      <c r="C23" s="201"/>
      <c r="D23" s="202"/>
      <c r="E23" s="203"/>
      <c r="F23" s="204"/>
      <c r="G23" s="205"/>
      <c r="H23" s="39"/>
      <c r="I23" s="43"/>
    </row>
    <row r="24" spans="2:9" s="33" customFormat="1" ht="20.100000000000001" customHeight="1">
      <c r="B24" s="44"/>
      <c r="C24" s="51"/>
      <c r="D24" s="52"/>
      <c r="E24" s="53"/>
      <c r="F24" s="204"/>
      <c r="G24" s="205"/>
      <c r="H24" s="39"/>
      <c r="I24" s="43"/>
    </row>
    <row r="25" spans="2:9" s="33" customFormat="1" ht="20.100000000000001" customHeight="1">
      <c r="B25" s="44"/>
      <c r="C25" s="201"/>
      <c r="D25" s="202"/>
      <c r="E25" s="203"/>
      <c r="F25" s="204"/>
      <c r="G25" s="205"/>
      <c r="H25" s="39"/>
      <c r="I25" s="43"/>
    </row>
    <row r="26" spans="2:9" s="33" customFormat="1" ht="6.95" customHeight="1">
      <c r="B26" s="55"/>
      <c r="C26" s="202"/>
      <c r="D26" s="202"/>
      <c r="E26" s="202"/>
      <c r="F26" s="223"/>
      <c r="G26" s="223"/>
      <c r="H26" s="54"/>
      <c r="I26" s="48"/>
    </row>
    <row r="27" spans="2:9" s="33" customFormat="1" ht="20.100000000000001" customHeight="1">
      <c r="B27" s="44"/>
      <c r="C27" s="201"/>
      <c r="D27" s="202"/>
      <c r="E27" s="203"/>
      <c r="F27" s="204"/>
      <c r="G27" s="205"/>
      <c r="H27" s="45"/>
      <c r="I27" s="49"/>
    </row>
    <row r="28" spans="2:9" s="33" customFormat="1" ht="20.100000000000001" customHeight="1">
      <c r="B28" s="37"/>
      <c r="C28" s="201"/>
      <c r="D28" s="202"/>
      <c r="E28" s="203"/>
      <c r="F28" s="204"/>
      <c r="G28" s="205"/>
      <c r="H28" s="39"/>
      <c r="I28" s="43"/>
    </row>
    <row r="29" spans="2:9" s="33" customFormat="1" ht="20.100000000000001" customHeight="1">
      <c r="B29" s="37"/>
      <c r="C29" s="201"/>
      <c r="D29" s="202"/>
      <c r="E29" s="203"/>
      <c r="F29" s="204"/>
      <c r="G29" s="205"/>
      <c r="H29" s="39"/>
      <c r="I29" s="43"/>
    </row>
    <row r="30" spans="2:9" s="33" customFormat="1" ht="20.100000000000001" customHeight="1">
      <c r="B30" s="37"/>
      <c r="C30" s="201"/>
      <c r="D30" s="202"/>
      <c r="E30" s="203"/>
      <c r="F30" s="204"/>
      <c r="G30" s="205"/>
      <c r="H30" s="39"/>
      <c r="I30" s="43"/>
    </row>
    <row r="31" spans="2:9" s="33" customFormat="1" ht="20.100000000000001" customHeight="1">
      <c r="B31" s="37"/>
      <c r="C31" s="201"/>
      <c r="D31" s="202"/>
      <c r="E31" s="203"/>
      <c r="F31" s="204"/>
      <c r="G31" s="205"/>
      <c r="H31" s="39"/>
      <c r="I31" s="43"/>
    </row>
    <row r="32" spans="2:9" s="33" customFormat="1" ht="20.100000000000001" customHeight="1">
      <c r="B32" s="37"/>
      <c r="C32" s="201"/>
      <c r="D32" s="202"/>
      <c r="E32" s="203"/>
      <c r="F32" s="204"/>
      <c r="G32" s="205"/>
      <c r="H32" s="39"/>
      <c r="I32" s="43"/>
    </row>
    <row r="33" spans="2:9" s="33" customFormat="1" ht="6.95" customHeight="1">
      <c r="B33" s="46"/>
      <c r="C33" s="202"/>
      <c r="D33" s="202"/>
      <c r="E33" s="202"/>
      <c r="F33" s="223"/>
      <c r="G33" s="223"/>
      <c r="H33" s="47"/>
      <c r="I33" s="48"/>
    </row>
    <row r="34" spans="2:9" s="33" customFormat="1" ht="20.100000000000001" customHeight="1">
      <c r="B34" s="37"/>
      <c r="C34" s="201"/>
      <c r="D34" s="202"/>
      <c r="E34" s="203"/>
      <c r="F34" s="204"/>
      <c r="G34" s="205"/>
      <c r="H34" s="39"/>
      <c r="I34" s="43"/>
    </row>
    <row r="35" spans="2:9" s="33" customFormat="1" ht="20.100000000000001" customHeight="1">
      <c r="B35" s="37"/>
      <c r="C35" s="201"/>
      <c r="D35" s="202"/>
      <c r="E35" s="203"/>
      <c r="F35" s="204"/>
      <c r="G35" s="205"/>
      <c r="H35" s="39"/>
      <c r="I35" s="43"/>
    </row>
    <row r="36" spans="2:9" s="33" customFormat="1" ht="6.95" customHeight="1">
      <c r="B36" s="57"/>
      <c r="C36" s="202"/>
      <c r="D36" s="202"/>
      <c r="E36" s="202"/>
      <c r="F36" s="223"/>
      <c r="G36" s="223"/>
      <c r="H36" s="56"/>
      <c r="I36" s="48"/>
    </row>
    <row r="37" spans="2:9" s="33" customFormat="1" ht="20.100000000000001" customHeight="1">
      <c r="B37" s="37"/>
      <c r="C37" s="201"/>
      <c r="D37" s="202"/>
      <c r="E37" s="203"/>
      <c r="F37" s="204"/>
      <c r="G37" s="205"/>
      <c r="H37" s="39"/>
      <c r="I37" s="43"/>
    </row>
    <row r="38" spans="2:9" s="33" customFormat="1" ht="20.100000000000001" customHeight="1">
      <c r="B38" s="37"/>
      <c r="C38" s="201"/>
      <c r="D38" s="202"/>
      <c r="E38" s="203"/>
      <c r="F38" s="204"/>
      <c r="G38" s="205"/>
      <c r="H38" s="39"/>
      <c r="I38" s="43"/>
    </row>
    <row r="39" spans="2:9" s="33" customFormat="1" ht="20.100000000000001" customHeight="1" thickBot="1">
      <c r="B39" s="38"/>
      <c r="C39" s="226"/>
      <c r="D39" s="227"/>
      <c r="E39" s="228"/>
      <c r="F39" s="224"/>
      <c r="G39" s="225"/>
      <c r="H39" s="40"/>
      <c r="I39" s="41"/>
    </row>
  </sheetData>
  <mergeCells count="63">
    <mergeCell ref="C38:E38"/>
    <mergeCell ref="F38:G38"/>
    <mergeCell ref="C26:E26"/>
    <mergeCell ref="F26:G26"/>
    <mergeCell ref="F24:G24"/>
    <mergeCell ref="C25:E25"/>
    <mergeCell ref="F25:G25"/>
    <mergeCell ref="C33:E33"/>
    <mergeCell ref="F33:G33"/>
    <mergeCell ref="F39:G39"/>
    <mergeCell ref="C28:E28"/>
    <mergeCell ref="F28:G28"/>
    <mergeCell ref="C29:E29"/>
    <mergeCell ref="F29:G29"/>
    <mergeCell ref="C30:E30"/>
    <mergeCell ref="F30:G30"/>
    <mergeCell ref="F34:G34"/>
    <mergeCell ref="F35:G35"/>
    <mergeCell ref="C39:E39"/>
    <mergeCell ref="C34:E34"/>
    <mergeCell ref="C35:E35"/>
    <mergeCell ref="C36:E36"/>
    <mergeCell ref="F36:G36"/>
    <mergeCell ref="C37:E37"/>
    <mergeCell ref="F37:G37"/>
    <mergeCell ref="C20:E20"/>
    <mergeCell ref="C31:E31"/>
    <mergeCell ref="C32:E32"/>
    <mergeCell ref="F27:G27"/>
    <mergeCell ref="C27:E27"/>
    <mergeCell ref="C21:E21"/>
    <mergeCell ref="F21:G21"/>
    <mergeCell ref="C22:E22"/>
    <mergeCell ref="F22:G22"/>
    <mergeCell ref="C23:E23"/>
    <mergeCell ref="F23:G23"/>
    <mergeCell ref="F17:G17"/>
    <mergeCell ref="F18:G18"/>
    <mergeCell ref="F20:G20"/>
    <mergeCell ref="F31:G31"/>
    <mergeCell ref="F32:G32"/>
    <mergeCell ref="I8:I9"/>
    <mergeCell ref="B1:I2"/>
    <mergeCell ref="F8:G9"/>
    <mergeCell ref="C8:E9"/>
    <mergeCell ref="C11:E11"/>
    <mergeCell ref="F11:G11"/>
    <mergeCell ref="C19:E19"/>
    <mergeCell ref="F19:G19"/>
    <mergeCell ref="C14:E14"/>
    <mergeCell ref="B8:B9"/>
    <mergeCell ref="H8:H9"/>
    <mergeCell ref="C12:E12"/>
    <mergeCell ref="C13:E13"/>
    <mergeCell ref="F12:G12"/>
    <mergeCell ref="F13:G13"/>
    <mergeCell ref="F14:G14"/>
    <mergeCell ref="F16:G16"/>
    <mergeCell ref="C15:E15"/>
    <mergeCell ref="C16:E16"/>
    <mergeCell ref="C17:E17"/>
    <mergeCell ref="C18:E18"/>
    <mergeCell ref="F15:G15"/>
  </mergeCells>
  <printOptions horizontalCentered="1"/>
  <pageMargins left="0.51181102362204722" right="0.51181102362204722" top="0.78740157480314965" bottom="0.78740157480314965" header="0.31496062992125984" footer="0.31496062992125984"/>
  <pageSetup paperSize="9" scale="87" orientation="landscape" r:id="rId1"/>
  <headerFooter>
    <oddFooter>&amp;R&amp;10Página &amp;P de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L2121"/>
  <sheetViews>
    <sheetView topLeftCell="A1809" workbookViewId="0">
      <selection activeCell="B1843" sqref="B1843:F1843"/>
    </sheetView>
  </sheetViews>
  <sheetFormatPr defaultRowHeight="15"/>
  <sheetData>
    <row r="1" spans="1:12">
      <c r="A1" s="166">
        <v>20000</v>
      </c>
      <c r="B1" s="229" t="s">
        <v>214</v>
      </c>
      <c r="C1" s="230"/>
      <c r="D1" s="230"/>
      <c r="E1" s="230"/>
      <c r="F1" s="231"/>
      <c r="G1" s="232" t="s">
        <v>463</v>
      </c>
      <c r="H1" s="233"/>
      <c r="I1" s="167">
        <v>0</v>
      </c>
      <c r="J1" s="234">
        <v>0</v>
      </c>
      <c r="K1" s="235"/>
      <c r="L1" s="167">
        <v>0</v>
      </c>
    </row>
    <row r="2" spans="1:12">
      <c r="A2" s="166">
        <v>20100</v>
      </c>
      <c r="B2" s="229" t="s">
        <v>272</v>
      </c>
      <c r="C2" s="230"/>
      <c r="D2" s="230"/>
      <c r="E2" s="230"/>
      <c r="F2" s="231"/>
      <c r="G2" s="232" t="s">
        <v>273</v>
      </c>
      <c r="H2" s="233"/>
      <c r="I2" s="167">
        <v>0</v>
      </c>
      <c r="J2" s="234">
        <v>2.65</v>
      </c>
      <c r="K2" s="235"/>
      <c r="L2" s="167">
        <v>2.65</v>
      </c>
    </row>
    <row r="3" spans="1:12">
      <c r="A3" s="166">
        <v>20101</v>
      </c>
      <c r="B3" s="229" t="s">
        <v>274</v>
      </c>
      <c r="C3" s="230"/>
      <c r="D3" s="230"/>
      <c r="E3" s="230"/>
      <c r="F3" s="231"/>
      <c r="G3" s="232" t="s">
        <v>273</v>
      </c>
      <c r="H3" s="233"/>
      <c r="I3" s="167">
        <v>0</v>
      </c>
      <c r="J3" s="234">
        <v>5.64</v>
      </c>
      <c r="K3" s="235"/>
      <c r="L3" s="167">
        <v>5.64</v>
      </c>
    </row>
    <row r="4" spans="1:12">
      <c r="A4" s="166">
        <v>20102</v>
      </c>
      <c r="B4" s="229" t="s">
        <v>275</v>
      </c>
      <c r="C4" s="230"/>
      <c r="D4" s="230"/>
      <c r="E4" s="230"/>
      <c r="F4" s="231"/>
      <c r="G4" s="232" t="s">
        <v>273</v>
      </c>
      <c r="H4" s="233"/>
      <c r="I4" s="167">
        <v>0</v>
      </c>
      <c r="J4" s="234">
        <v>2.36</v>
      </c>
      <c r="K4" s="235"/>
      <c r="L4" s="167">
        <v>2.36</v>
      </c>
    </row>
    <row r="5" spans="1:12">
      <c r="A5" s="166">
        <v>20103</v>
      </c>
      <c r="B5" s="229" t="s">
        <v>276</v>
      </c>
      <c r="C5" s="230"/>
      <c r="D5" s="230"/>
      <c r="E5" s="230"/>
      <c r="F5" s="231"/>
      <c r="G5" s="232" t="s">
        <v>273</v>
      </c>
      <c r="H5" s="233"/>
      <c r="I5" s="167">
        <v>0</v>
      </c>
      <c r="J5" s="236">
        <v>12.24</v>
      </c>
      <c r="K5" s="237"/>
      <c r="L5" s="168">
        <v>12.24</v>
      </c>
    </row>
    <row r="6" spans="1:12">
      <c r="A6" s="166">
        <v>20104</v>
      </c>
      <c r="B6" s="229" t="s">
        <v>277</v>
      </c>
      <c r="C6" s="230"/>
      <c r="D6" s="230"/>
      <c r="E6" s="230"/>
      <c r="F6" s="231"/>
      <c r="G6" s="232" t="s">
        <v>273</v>
      </c>
      <c r="H6" s="233"/>
      <c r="I6" s="167">
        <v>0</v>
      </c>
      <c r="J6" s="234">
        <v>0.94</v>
      </c>
      <c r="K6" s="235"/>
      <c r="L6" s="167">
        <v>0.94</v>
      </c>
    </row>
    <row r="7" spans="1:12">
      <c r="A7" s="166">
        <v>20105</v>
      </c>
      <c r="B7" s="229" t="s">
        <v>278</v>
      </c>
      <c r="C7" s="230"/>
      <c r="D7" s="230"/>
      <c r="E7" s="230"/>
      <c r="F7" s="231"/>
      <c r="G7" s="232" t="s">
        <v>273</v>
      </c>
      <c r="H7" s="233"/>
      <c r="I7" s="167">
        <v>0</v>
      </c>
      <c r="J7" s="234">
        <v>2.82</v>
      </c>
      <c r="K7" s="235"/>
      <c r="L7" s="167">
        <v>2.82</v>
      </c>
    </row>
    <row r="8" spans="1:12">
      <c r="A8" s="166">
        <v>20106</v>
      </c>
      <c r="B8" s="229" t="s">
        <v>279</v>
      </c>
      <c r="C8" s="230"/>
      <c r="D8" s="230"/>
      <c r="E8" s="230"/>
      <c r="F8" s="231"/>
      <c r="G8" s="232" t="s">
        <v>273</v>
      </c>
      <c r="H8" s="233"/>
      <c r="I8" s="167">
        <v>0</v>
      </c>
      <c r="J8" s="234">
        <v>4.7</v>
      </c>
      <c r="K8" s="235"/>
      <c r="L8" s="167">
        <v>4.7</v>
      </c>
    </row>
    <row r="9" spans="1:12">
      <c r="A9" s="166">
        <v>20107</v>
      </c>
      <c r="B9" s="229" t="s">
        <v>280</v>
      </c>
      <c r="C9" s="230"/>
      <c r="D9" s="230"/>
      <c r="E9" s="230"/>
      <c r="F9" s="231"/>
      <c r="G9" s="232" t="s">
        <v>281</v>
      </c>
      <c r="H9" s="233"/>
      <c r="I9" s="167">
        <v>0</v>
      </c>
      <c r="J9" s="238">
        <v>402.36</v>
      </c>
      <c r="K9" s="239"/>
      <c r="L9" s="169">
        <v>402.36</v>
      </c>
    </row>
    <row r="10" spans="1:12">
      <c r="A10" s="166">
        <v>20108</v>
      </c>
      <c r="B10" s="229" t="s">
        <v>2244</v>
      </c>
      <c r="C10" s="230"/>
      <c r="D10" s="230"/>
      <c r="E10" s="230"/>
      <c r="F10" s="231"/>
      <c r="G10" s="232" t="s">
        <v>273</v>
      </c>
      <c r="H10" s="233"/>
      <c r="I10" s="167">
        <v>0</v>
      </c>
      <c r="J10" s="236">
        <v>11.28</v>
      </c>
      <c r="K10" s="237"/>
      <c r="L10" s="168">
        <v>11.28</v>
      </c>
    </row>
    <row r="11" spans="1:12">
      <c r="A11" s="166">
        <v>20109</v>
      </c>
      <c r="B11" s="229" t="s">
        <v>283</v>
      </c>
      <c r="C11" s="230"/>
      <c r="D11" s="230"/>
      <c r="E11" s="230"/>
      <c r="F11" s="231"/>
      <c r="G11" s="232" t="s">
        <v>273</v>
      </c>
      <c r="H11" s="233"/>
      <c r="I11" s="167">
        <v>0</v>
      </c>
      <c r="J11" s="236">
        <v>12.24</v>
      </c>
      <c r="K11" s="237"/>
      <c r="L11" s="168">
        <v>12.24</v>
      </c>
    </row>
    <row r="12" spans="1:12">
      <c r="A12" s="166">
        <v>20110</v>
      </c>
      <c r="B12" s="229" t="s">
        <v>284</v>
      </c>
      <c r="C12" s="230"/>
      <c r="D12" s="230"/>
      <c r="E12" s="230"/>
      <c r="F12" s="231"/>
      <c r="G12" s="232" t="s">
        <v>273</v>
      </c>
      <c r="H12" s="233"/>
      <c r="I12" s="167">
        <v>0</v>
      </c>
      <c r="J12" s="234">
        <v>6.58</v>
      </c>
      <c r="K12" s="235"/>
      <c r="L12" s="167">
        <v>6.58</v>
      </c>
    </row>
    <row r="13" spans="1:12">
      <c r="A13" s="166">
        <v>20111</v>
      </c>
      <c r="B13" s="229" t="s">
        <v>285</v>
      </c>
      <c r="C13" s="230"/>
      <c r="D13" s="230"/>
      <c r="E13" s="230"/>
      <c r="F13" s="231"/>
      <c r="G13" s="232" t="s">
        <v>273</v>
      </c>
      <c r="H13" s="233"/>
      <c r="I13" s="167">
        <v>0</v>
      </c>
      <c r="J13" s="234">
        <v>6.58</v>
      </c>
      <c r="K13" s="235"/>
      <c r="L13" s="167">
        <v>6.58</v>
      </c>
    </row>
    <row r="14" spans="1:12">
      <c r="A14" s="166">
        <v>20112</v>
      </c>
      <c r="B14" s="229" t="s">
        <v>286</v>
      </c>
      <c r="C14" s="230"/>
      <c r="D14" s="230"/>
      <c r="E14" s="230"/>
      <c r="F14" s="231"/>
      <c r="G14" s="232" t="s">
        <v>273</v>
      </c>
      <c r="H14" s="233"/>
      <c r="I14" s="167">
        <v>0</v>
      </c>
      <c r="J14" s="236">
        <v>13.18</v>
      </c>
      <c r="K14" s="237"/>
      <c r="L14" s="168">
        <v>13.18</v>
      </c>
    </row>
    <row r="15" spans="1:12">
      <c r="A15" s="166">
        <v>20113</v>
      </c>
      <c r="B15" s="229" t="s">
        <v>287</v>
      </c>
      <c r="C15" s="230"/>
      <c r="D15" s="230"/>
      <c r="E15" s="230"/>
      <c r="F15" s="231"/>
      <c r="G15" s="232" t="s">
        <v>273</v>
      </c>
      <c r="H15" s="233"/>
      <c r="I15" s="167">
        <v>0</v>
      </c>
      <c r="J15" s="234">
        <v>8.4600000000000009</v>
      </c>
      <c r="K15" s="235"/>
      <c r="L15" s="167">
        <v>8.4600000000000009</v>
      </c>
    </row>
    <row r="16" spans="1:12">
      <c r="A16" s="166">
        <v>20115</v>
      </c>
      <c r="B16" s="229" t="s">
        <v>288</v>
      </c>
      <c r="C16" s="230"/>
      <c r="D16" s="230"/>
      <c r="E16" s="230"/>
      <c r="F16" s="231"/>
      <c r="G16" s="232" t="s">
        <v>273</v>
      </c>
      <c r="H16" s="233"/>
      <c r="I16" s="167">
        <v>0</v>
      </c>
      <c r="J16" s="234">
        <v>7.09</v>
      </c>
      <c r="K16" s="235"/>
      <c r="L16" s="167">
        <v>7.09</v>
      </c>
    </row>
    <row r="17" spans="1:12">
      <c r="A17" s="166">
        <v>20116</v>
      </c>
      <c r="B17" s="229" t="s">
        <v>289</v>
      </c>
      <c r="C17" s="230"/>
      <c r="D17" s="230"/>
      <c r="E17" s="230"/>
      <c r="F17" s="231"/>
      <c r="G17" s="232" t="s">
        <v>273</v>
      </c>
      <c r="H17" s="233"/>
      <c r="I17" s="167">
        <v>0</v>
      </c>
      <c r="J17" s="236">
        <v>23.52</v>
      </c>
      <c r="K17" s="237"/>
      <c r="L17" s="168">
        <v>23.52</v>
      </c>
    </row>
    <row r="18" spans="1:12">
      <c r="A18" s="166">
        <v>20117</v>
      </c>
      <c r="B18" s="229" t="s">
        <v>290</v>
      </c>
      <c r="C18" s="230"/>
      <c r="D18" s="230"/>
      <c r="E18" s="230"/>
      <c r="F18" s="231"/>
      <c r="G18" s="232" t="s">
        <v>273</v>
      </c>
      <c r="H18" s="233"/>
      <c r="I18" s="167">
        <v>0</v>
      </c>
      <c r="J18" s="234">
        <v>4.7</v>
      </c>
      <c r="K18" s="235"/>
      <c r="L18" s="167">
        <v>4.7</v>
      </c>
    </row>
    <row r="19" spans="1:12">
      <c r="A19" s="166">
        <v>20118</v>
      </c>
      <c r="B19" s="229" t="s">
        <v>291</v>
      </c>
      <c r="C19" s="230"/>
      <c r="D19" s="230"/>
      <c r="E19" s="230"/>
      <c r="F19" s="231"/>
      <c r="G19" s="232" t="s">
        <v>292</v>
      </c>
      <c r="H19" s="233"/>
      <c r="I19" s="167">
        <v>0</v>
      </c>
      <c r="J19" s="236">
        <v>25.33</v>
      </c>
      <c r="K19" s="237"/>
      <c r="L19" s="168">
        <v>25.33</v>
      </c>
    </row>
    <row r="20" spans="1:12">
      <c r="A20" s="166">
        <v>20119</v>
      </c>
      <c r="B20" s="229" t="s">
        <v>293</v>
      </c>
      <c r="C20" s="230"/>
      <c r="D20" s="230"/>
      <c r="E20" s="230"/>
      <c r="F20" s="231"/>
      <c r="G20" s="232" t="s">
        <v>292</v>
      </c>
      <c r="H20" s="233"/>
      <c r="I20" s="167">
        <v>0</v>
      </c>
      <c r="J20" s="236">
        <v>56.44</v>
      </c>
      <c r="K20" s="237"/>
      <c r="L20" s="168">
        <v>56.44</v>
      </c>
    </row>
    <row r="21" spans="1:12">
      <c r="A21" s="166">
        <v>20121</v>
      </c>
      <c r="B21" s="229" t="s">
        <v>294</v>
      </c>
      <c r="C21" s="230"/>
      <c r="D21" s="230"/>
      <c r="E21" s="230"/>
      <c r="F21" s="231"/>
      <c r="G21" s="232" t="s">
        <v>292</v>
      </c>
      <c r="H21" s="233"/>
      <c r="I21" s="167">
        <v>0</v>
      </c>
      <c r="J21" s="238">
        <v>122.3</v>
      </c>
      <c r="K21" s="239"/>
      <c r="L21" s="169">
        <v>122.3</v>
      </c>
    </row>
    <row r="22" spans="1:12">
      <c r="A22" s="166">
        <v>20125</v>
      </c>
      <c r="B22" s="229" t="s">
        <v>295</v>
      </c>
      <c r="C22" s="230"/>
      <c r="D22" s="230"/>
      <c r="E22" s="230"/>
      <c r="F22" s="231"/>
      <c r="G22" s="232" t="s">
        <v>292</v>
      </c>
      <c r="H22" s="233"/>
      <c r="I22" s="167">
        <v>0</v>
      </c>
      <c r="J22" s="238">
        <v>155.51</v>
      </c>
      <c r="K22" s="239"/>
      <c r="L22" s="169">
        <v>155.51</v>
      </c>
    </row>
    <row r="23" spans="1:12">
      <c r="A23" s="166">
        <v>20126</v>
      </c>
      <c r="B23" s="229" t="s">
        <v>296</v>
      </c>
      <c r="C23" s="230"/>
      <c r="D23" s="230"/>
      <c r="E23" s="230"/>
      <c r="F23" s="231"/>
      <c r="G23" s="232" t="s">
        <v>273</v>
      </c>
      <c r="H23" s="233"/>
      <c r="I23" s="167">
        <v>0</v>
      </c>
      <c r="J23" s="234">
        <v>6.58</v>
      </c>
      <c r="K23" s="235"/>
      <c r="L23" s="167">
        <v>6.58</v>
      </c>
    </row>
    <row r="24" spans="1:12">
      <c r="A24" s="166">
        <v>20127</v>
      </c>
      <c r="B24" s="229" t="s">
        <v>297</v>
      </c>
      <c r="C24" s="230"/>
      <c r="D24" s="230"/>
      <c r="E24" s="230"/>
      <c r="F24" s="231"/>
      <c r="G24" s="232" t="s">
        <v>292</v>
      </c>
      <c r="H24" s="233"/>
      <c r="I24" s="167">
        <v>0</v>
      </c>
      <c r="J24" s="238">
        <v>188.16</v>
      </c>
      <c r="K24" s="239"/>
      <c r="L24" s="169">
        <v>188.16</v>
      </c>
    </row>
    <row r="25" spans="1:12">
      <c r="A25" s="166">
        <v>20128</v>
      </c>
      <c r="B25" s="229" t="s">
        <v>298</v>
      </c>
      <c r="C25" s="230"/>
      <c r="D25" s="230"/>
      <c r="E25" s="230"/>
      <c r="F25" s="231"/>
      <c r="G25" s="232" t="s">
        <v>292</v>
      </c>
      <c r="H25" s="233"/>
      <c r="I25" s="167">
        <v>0</v>
      </c>
      <c r="J25" s="238">
        <v>211.68</v>
      </c>
      <c r="K25" s="239"/>
      <c r="L25" s="169">
        <v>211.68</v>
      </c>
    </row>
    <row r="26" spans="1:12">
      <c r="A26" s="166">
        <v>20129</v>
      </c>
      <c r="B26" s="229" t="s">
        <v>299</v>
      </c>
      <c r="C26" s="230"/>
      <c r="D26" s="230"/>
      <c r="E26" s="230"/>
      <c r="F26" s="231"/>
      <c r="G26" s="232" t="s">
        <v>292</v>
      </c>
      <c r="H26" s="233"/>
      <c r="I26" s="167">
        <v>0</v>
      </c>
      <c r="J26" s="238">
        <v>235.2</v>
      </c>
      <c r="K26" s="239"/>
      <c r="L26" s="169">
        <v>235.2</v>
      </c>
    </row>
    <row r="27" spans="1:12">
      <c r="A27" s="166">
        <v>20130</v>
      </c>
      <c r="B27" s="229" t="s">
        <v>300</v>
      </c>
      <c r="C27" s="230"/>
      <c r="D27" s="230"/>
      <c r="E27" s="230"/>
      <c r="F27" s="231"/>
      <c r="G27" s="232" t="s">
        <v>301</v>
      </c>
      <c r="H27" s="233"/>
      <c r="I27" s="167">
        <v>0</v>
      </c>
      <c r="J27" s="236">
        <v>12.16</v>
      </c>
      <c r="K27" s="237"/>
      <c r="L27" s="168">
        <v>12.16</v>
      </c>
    </row>
    <row r="28" spans="1:12">
      <c r="A28" s="166">
        <v>20131</v>
      </c>
      <c r="B28" s="229" t="s">
        <v>302</v>
      </c>
      <c r="C28" s="230"/>
      <c r="D28" s="230"/>
      <c r="E28" s="230"/>
      <c r="F28" s="231"/>
      <c r="G28" s="232" t="s">
        <v>273</v>
      </c>
      <c r="H28" s="233"/>
      <c r="I28" s="167">
        <v>0</v>
      </c>
      <c r="J28" s="234">
        <v>3.76</v>
      </c>
      <c r="K28" s="235"/>
      <c r="L28" s="167">
        <v>3.76</v>
      </c>
    </row>
    <row r="29" spans="1:12">
      <c r="A29" s="166">
        <v>20132</v>
      </c>
      <c r="B29" s="229" t="s">
        <v>303</v>
      </c>
      <c r="C29" s="230"/>
      <c r="D29" s="230"/>
      <c r="E29" s="230"/>
      <c r="F29" s="231"/>
      <c r="G29" s="232" t="s">
        <v>273</v>
      </c>
      <c r="H29" s="233"/>
      <c r="I29" s="167">
        <v>0</v>
      </c>
      <c r="J29" s="234">
        <v>0.94</v>
      </c>
      <c r="K29" s="235"/>
      <c r="L29" s="167">
        <v>0.94</v>
      </c>
    </row>
    <row r="30" spans="1:12">
      <c r="A30" s="166">
        <v>20133</v>
      </c>
      <c r="B30" s="229" t="s">
        <v>304</v>
      </c>
      <c r="C30" s="230"/>
      <c r="D30" s="230"/>
      <c r="E30" s="230"/>
      <c r="F30" s="231"/>
      <c r="G30" s="232" t="s">
        <v>273</v>
      </c>
      <c r="H30" s="233"/>
      <c r="I30" s="167">
        <v>0</v>
      </c>
      <c r="J30" s="234">
        <v>3.53</v>
      </c>
      <c r="K30" s="235"/>
      <c r="L30" s="167">
        <v>3.53</v>
      </c>
    </row>
    <row r="31" spans="1:12">
      <c r="A31" s="166">
        <v>20134</v>
      </c>
      <c r="B31" s="229" t="s">
        <v>305</v>
      </c>
      <c r="C31" s="230"/>
      <c r="D31" s="230"/>
      <c r="E31" s="230"/>
      <c r="F31" s="231"/>
      <c r="G31" s="232" t="s">
        <v>273</v>
      </c>
      <c r="H31" s="233"/>
      <c r="I31" s="167">
        <v>0</v>
      </c>
      <c r="J31" s="234">
        <v>1.76</v>
      </c>
      <c r="K31" s="235"/>
      <c r="L31" s="167">
        <v>1.76</v>
      </c>
    </row>
    <row r="32" spans="1:12">
      <c r="A32" s="166">
        <v>20135</v>
      </c>
      <c r="B32" s="229" t="s">
        <v>306</v>
      </c>
      <c r="C32" s="230"/>
      <c r="D32" s="230"/>
      <c r="E32" s="230"/>
      <c r="F32" s="231"/>
      <c r="G32" s="232" t="s">
        <v>273</v>
      </c>
      <c r="H32" s="233"/>
      <c r="I32" s="167">
        <v>0.11</v>
      </c>
      <c r="J32" s="234">
        <v>2.0499999999999998</v>
      </c>
      <c r="K32" s="235"/>
      <c r="L32" s="167">
        <v>2.16</v>
      </c>
    </row>
    <row r="33" spans="1:12">
      <c r="A33" s="166">
        <v>20136</v>
      </c>
      <c r="B33" s="229" t="s">
        <v>307</v>
      </c>
      <c r="C33" s="230"/>
      <c r="D33" s="230"/>
      <c r="E33" s="230"/>
      <c r="F33" s="231"/>
      <c r="G33" s="232" t="s">
        <v>273</v>
      </c>
      <c r="H33" s="233"/>
      <c r="I33" s="167">
        <v>0</v>
      </c>
      <c r="J33" s="234">
        <v>3.39</v>
      </c>
      <c r="K33" s="235"/>
      <c r="L33" s="167">
        <v>3.39</v>
      </c>
    </row>
    <row r="34" spans="1:12">
      <c r="A34" s="166">
        <v>20137</v>
      </c>
      <c r="B34" s="229" t="s">
        <v>308</v>
      </c>
      <c r="C34" s="230"/>
      <c r="D34" s="230"/>
      <c r="E34" s="230"/>
      <c r="F34" s="231"/>
      <c r="G34" s="232" t="s">
        <v>281</v>
      </c>
      <c r="H34" s="233"/>
      <c r="I34" s="167">
        <v>0</v>
      </c>
      <c r="J34" s="234">
        <v>2.5299999999999998</v>
      </c>
      <c r="K34" s="235"/>
      <c r="L34" s="167">
        <v>2.5299999999999998</v>
      </c>
    </row>
    <row r="35" spans="1:12">
      <c r="A35" s="166">
        <v>20138</v>
      </c>
      <c r="B35" s="229" t="s">
        <v>309</v>
      </c>
      <c r="C35" s="230"/>
      <c r="D35" s="230"/>
      <c r="E35" s="230"/>
      <c r="F35" s="231"/>
      <c r="G35" s="232" t="s">
        <v>281</v>
      </c>
      <c r="H35" s="233"/>
      <c r="I35" s="167">
        <v>0</v>
      </c>
      <c r="J35" s="234">
        <v>3.38</v>
      </c>
      <c r="K35" s="235"/>
      <c r="L35" s="167">
        <v>3.38</v>
      </c>
    </row>
    <row r="36" spans="1:12">
      <c r="A36" s="166">
        <v>20139</v>
      </c>
      <c r="B36" s="229" t="s">
        <v>310</v>
      </c>
      <c r="C36" s="230"/>
      <c r="D36" s="230"/>
      <c r="E36" s="230"/>
      <c r="F36" s="231"/>
      <c r="G36" s="232" t="s">
        <v>273</v>
      </c>
      <c r="H36" s="233"/>
      <c r="I36" s="167">
        <v>0</v>
      </c>
      <c r="J36" s="234">
        <v>2.5299999999999998</v>
      </c>
      <c r="K36" s="235"/>
      <c r="L36" s="167">
        <v>2.5299999999999998</v>
      </c>
    </row>
    <row r="37" spans="1:12">
      <c r="A37" s="166">
        <v>20140</v>
      </c>
      <c r="B37" s="229" t="s">
        <v>311</v>
      </c>
      <c r="C37" s="230"/>
      <c r="D37" s="230"/>
      <c r="E37" s="230"/>
      <c r="F37" s="231"/>
      <c r="G37" s="232" t="s">
        <v>281</v>
      </c>
      <c r="H37" s="233"/>
      <c r="I37" s="167">
        <v>0</v>
      </c>
      <c r="J37" s="234">
        <v>6.75</v>
      </c>
      <c r="K37" s="235"/>
      <c r="L37" s="167">
        <v>6.75</v>
      </c>
    </row>
    <row r="38" spans="1:12">
      <c r="A38" s="166">
        <v>20141</v>
      </c>
      <c r="B38" s="229" t="s">
        <v>312</v>
      </c>
      <c r="C38" s="230"/>
      <c r="D38" s="230"/>
      <c r="E38" s="230"/>
      <c r="F38" s="231"/>
      <c r="G38" s="232" t="s">
        <v>281</v>
      </c>
      <c r="H38" s="233"/>
      <c r="I38" s="167">
        <v>0</v>
      </c>
      <c r="J38" s="234">
        <v>2.5299999999999998</v>
      </c>
      <c r="K38" s="235"/>
      <c r="L38" s="167">
        <v>2.5299999999999998</v>
      </c>
    </row>
    <row r="39" spans="1:12">
      <c r="A39" s="166">
        <v>20142</v>
      </c>
      <c r="B39" s="229" t="s">
        <v>313</v>
      </c>
      <c r="C39" s="230"/>
      <c r="D39" s="230"/>
      <c r="E39" s="230"/>
      <c r="F39" s="231"/>
      <c r="G39" s="232" t="s">
        <v>301</v>
      </c>
      <c r="H39" s="233"/>
      <c r="I39" s="167">
        <v>0</v>
      </c>
      <c r="J39" s="234">
        <v>5.4</v>
      </c>
      <c r="K39" s="235"/>
      <c r="L39" s="167">
        <v>5.4</v>
      </c>
    </row>
    <row r="40" spans="1:12">
      <c r="A40" s="166">
        <v>20143</v>
      </c>
      <c r="B40" s="229" t="s">
        <v>314</v>
      </c>
      <c r="C40" s="230"/>
      <c r="D40" s="230"/>
      <c r="E40" s="230"/>
      <c r="F40" s="231"/>
      <c r="G40" s="232" t="s">
        <v>301</v>
      </c>
      <c r="H40" s="233"/>
      <c r="I40" s="167">
        <v>0</v>
      </c>
      <c r="J40" s="234">
        <v>4.05</v>
      </c>
      <c r="K40" s="235"/>
      <c r="L40" s="167">
        <v>4.05</v>
      </c>
    </row>
    <row r="41" spans="1:12">
      <c r="A41" s="166">
        <v>20144</v>
      </c>
      <c r="B41" s="229" t="s">
        <v>315</v>
      </c>
      <c r="C41" s="230"/>
      <c r="D41" s="230"/>
      <c r="E41" s="230"/>
      <c r="F41" s="231"/>
      <c r="G41" s="232" t="s">
        <v>273</v>
      </c>
      <c r="H41" s="233"/>
      <c r="I41" s="167">
        <v>0</v>
      </c>
      <c r="J41" s="234">
        <v>5.27</v>
      </c>
      <c r="K41" s="235"/>
      <c r="L41" s="167">
        <v>5.27</v>
      </c>
    </row>
    <row r="42" spans="1:12">
      <c r="A42" s="166">
        <v>20145</v>
      </c>
      <c r="B42" s="229" t="s">
        <v>316</v>
      </c>
      <c r="C42" s="230"/>
      <c r="D42" s="230"/>
      <c r="E42" s="230"/>
      <c r="F42" s="231"/>
      <c r="G42" s="232" t="s">
        <v>281</v>
      </c>
      <c r="H42" s="233"/>
      <c r="I42" s="167">
        <v>0</v>
      </c>
      <c r="J42" s="234">
        <v>5.07</v>
      </c>
      <c r="K42" s="235"/>
      <c r="L42" s="167">
        <v>5.07</v>
      </c>
    </row>
    <row r="43" spans="1:12">
      <c r="A43" s="166">
        <v>20146</v>
      </c>
      <c r="B43" s="229" t="s">
        <v>317</v>
      </c>
      <c r="C43" s="230"/>
      <c r="D43" s="230"/>
      <c r="E43" s="230"/>
      <c r="F43" s="231"/>
      <c r="G43" s="232" t="s">
        <v>281</v>
      </c>
      <c r="H43" s="233"/>
      <c r="I43" s="167">
        <v>0</v>
      </c>
      <c r="J43" s="234">
        <v>3.38</v>
      </c>
      <c r="K43" s="235"/>
      <c r="L43" s="167">
        <v>3.38</v>
      </c>
    </row>
    <row r="44" spans="1:12">
      <c r="A44" s="166">
        <v>20147</v>
      </c>
      <c r="B44" s="229" t="s">
        <v>318</v>
      </c>
      <c r="C44" s="230"/>
      <c r="D44" s="230"/>
      <c r="E44" s="230"/>
      <c r="F44" s="231"/>
      <c r="G44" s="232" t="s">
        <v>273</v>
      </c>
      <c r="H44" s="233"/>
      <c r="I44" s="167">
        <v>0</v>
      </c>
      <c r="J44" s="234">
        <v>3.43</v>
      </c>
      <c r="K44" s="235"/>
      <c r="L44" s="167">
        <v>3.43</v>
      </c>
    </row>
    <row r="45" spans="1:12">
      <c r="A45" s="166">
        <v>20148</v>
      </c>
      <c r="B45" s="229" t="s">
        <v>319</v>
      </c>
      <c r="C45" s="230"/>
      <c r="D45" s="230"/>
      <c r="E45" s="230"/>
      <c r="F45" s="231"/>
      <c r="G45" s="232" t="s">
        <v>273</v>
      </c>
      <c r="H45" s="233"/>
      <c r="I45" s="167">
        <v>0</v>
      </c>
      <c r="J45" s="234">
        <v>1.75</v>
      </c>
      <c r="K45" s="235"/>
      <c r="L45" s="167">
        <v>1.75</v>
      </c>
    </row>
    <row r="46" spans="1:12">
      <c r="A46" s="166">
        <v>20149</v>
      </c>
      <c r="B46" s="229" t="s">
        <v>320</v>
      </c>
      <c r="C46" s="230"/>
      <c r="D46" s="230"/>
      <c r="E46" s="230"/>
      <c r="F46" s="231"/>
      <c r="G46" s="232" t="s">
        <v>273</v>
      </c>
      <c r="H46" s="233"/>
      <c r="I46" s="167">
        <v>0</v>
      </c>
      <c r="J46" s="234">
        <v>3.9</v>
      </c>
      <c r="K46" s="235"/>
      <c r="L46" s="167">
        <v>3.9</v>
      </c>
    </row>
    <row r="47" spans="1:12">
      <c r="A47" s="166">
        <v>20151</v>
      </c>
      <c r="B47" s="229" t="s">
        <v>321</v>
      </c>
      <c r="C47" s="230"/>
      <c r="D47" s="230"/>
      <c r="E47" s="230"/>
      <c r="F47" s="231"/>
      <c r="G47" s="232" t="s">
        <v>273</v>
      </c>
      <c r="H47" s="233"/>
      <c r="I47" s="167">
        <v>0</v>
      </c>
      <c r="J47" s="234">
        <v>5.07</v>
      </c>
      <c r="K47" s="235"/>
      <c r="L47" s="167">
        <v>5.07</v>
      </c>
    </row>
    <row r="48" spans="1:12">
      <c r="A48" s="166">
        <v>20155</v>
      </c>
      <c r="B48" s="229" t="s">
        <v>322</v>
      </c>
      <c r="C48" s="230"/>
      <c r="D48" s="230"/>
      <c r="E48" s="230"/>
      <c r="F48" s="231"/>
      <c r="G48" s="232" t="s">
        <v>273</v>
      </c>
      <c r="H48" s="233"/>
      <c r="I48" s="167">
        <v>0</v>
      </c>
      <c r="J48" s="234">
        <v>4.25</v>
      </c>
      <c r="K48" s="235"/>
      <c r="L48" s="167">
        <v>4.25</v>
      </c>
    </row>
    <row r="49" spans="1:12">
      <c r="A49" s="166">
        <v>20157</v>
      </c>
      <c r="B49" s="229" t="s">
        <v>323</v>
      </c>
      <c r="C49" s="230"/>
      <c r="D49" s="230"/>
      <c r="E49" s="230"/>
      <c r="F49" s="231"/>
      <c r="G49" s="232" t="s">
        <v>273</v>
      </c>
      <c r="H49" s="233"/>
      <c r="I49" s="167">
        <v>0</v>
      </c>
      <c r="J49" s="234">
        <v>3.05</v>
      </c>
      <c r="K49" s="235"/>
      <c r="L49" s="167">
        <v>3.05</v>
      </c>
    </row>
    <row r="50" spans="1:12">
      <c r="A50" s="166">
        <v>20160</v>
      </c>
      <c r="B50" s="229" t="s">
        <v>324</v>
      </c>
      <c r="C50" s="230"/>
      <c r="D50" s="230"/>
      <c r="E50" s="230"/>
      <c r="F50" s="231"/>
      <c r="G50" s="232" t="s">
        <v>273</v>
      </c>
      <c r="H50" s="233"/>
      <c r="I50" s="167">
        <v>0</v>
      </c>
      <c r="J50" s="234">
        <v>1.52</v>
      </c>
      <c r="K50" s="235"/>
      <c r="L50" s="167">
        <v>1.52</v>
      </c>
    </row>
    <row r="51" spans="1:12">
      <c r="A51" s="166">
        <v>20162</v>
      </c>
      <c r="B51" s="229" t="s">
        <v>325</v>
      </c>
      <c r="C51" s="230"/>
      <c r="D51" s="230"/>
      <c r="E51" s="230"/>
      <c r="F51" s="231"/>
      <c r="G51" s="232" t="s">
        <v>326</v>
      </c>
      <c r="H51" s="233"/>
      <c r="I51" s="167">
        <v>0</v>
      </c>
      <c r="J51" s="236">
        <v>11.76</v>
      </c>
      <c r="K51" s="237"/>
      <c r="L51" s="168">
        <v>11.76</v>
      </c>
    </row>
    <row r="52" spans="1:12">
      <c r="A52" s="166">
        <v>20163</v>
      </c>
      <c r="B52" s="229" t="s">
        <v>327</v>
      </c>
      <c r="C52" s="230"/>
      <c r="D52" s="230"/>
      <c r="E52" s="230"/>
      <c r="F52" s="231"/>
      <c r="G52" s="232" t="s">
        <v>326</v>
      </c>
      <c r="H52" s="233"/>
      <c r="I52" s="167">
        <v>0</v>
      </c>
      <c r="J52" s="236">
        <v>11.76</v>
      </c>
      <c r="K52" s="237"/>
      <c r="L52" s="168">
        <v>11.76</v>
      </c>
    </row>
    <row r="53" spans="1:12">
      <c r="A53" s="166">
        <v>20190</v>
      </c>
      <c r="B53" s="229" t="s">
        <v>215</v>
      </c>
      <c r="C53" s="230"/>
      <c r="D53" s="230"/>
      <c r="E53" s="230"/>
      <c r="F53" s="231"/>
      <c r="G53" s="232" t="s">
        <v>273</v>
      </c>
      <c r="H53" s="233"/>
      <c r="I53" s="167">
        <v>0.12</v>
      </c>
      <c r="J53" s="234">
        <v>0</v>
      </c>
      <c r="K53" s="235"/>
      <c r="L53" s="167">
        <v>0.12</v>
      </c>
    </row>
    <row r="54" spans="1:12">
      <c r="A54" s="166">
        <v>20200</v>
      </c>
      <c r="B54" s="229" t="s">
        <v>328</v>
      </c>
      <c r="C54" s="230"/>
      <c r="D54" s="230"/>
      <c r="E54" s="230"/>
      <c r="F54" s="231"/>
      <c r="G54" s="232" t="s">
        <v>273</v>
      </c>
      <c r="H54" s="233"/>
      <c r="I54" s="167">
        <v>1.89</v>
      </c>
      <c r="J54" s="234">
        <v>0</v>
      </c>
      <c r="K54" s="235"/>
      <c r="L54" s="167">
        <v>1.89</v>
      </c>
    </row>
    <row r="55" spans="1:12">
      <c r="A55" s="166">
        <v>20201</v>
      </c>
      <c r="B55" s="229" t="s">
        <v>329</v>
      </c>
      <c r="C55" s="230"/>
      <c r="D55" s="230"/>
      <c r="E55" s="230"/>
      <c r="F55" s="231"/>
      <c r="G55" s="232" t="s">
        <v>273</v>
      </c>
      <c r="H55" s="233"/>
      <c r="I55" s="167">
        <v>0</v>
      </c>
      <c r="J55" s="234">
        <v>0.62</v>
      </c>
      <c r="K55" s="235"/>
      <c r="L55" s="167">
        <v>0.62</v>
      </c>
    </row>
    <row r="56" spans="1:12">
      <c r="A56" s="166">
        <v>20202</v>
      </c>
      <c r="B56" s="229" t="s">
        <v>330</v>
      </c>
      <c r="C56" s="230"/>
      <c r="D56" s="230"/>
      <c r="E56" s="230"/>
      <c r="F56" s="231"/>
      <c r="G56" s="232" t="s">
        <v>273</v>
      </c>
      <c r="H56" s="233"/>
      <c r="I56" s="167">
        <v>0</v>
      </c>
      <c r="J56" s="234">
        <v>2.0299999999999998</v>
      </c>
      <c r="K56" s="235"/>
      <c r="L56" s="167">
        <v>2.0299999999999998</v>
      </c>
    </row>
    <row r="57" spans="1:12">
      <c r="A57" s="166">
        <v>20203</v>
      </c>
      <c r="B57" s="229" t="s">
        <v>331</v>
      </c>
      <c r="C57" s="230"/>
      <c r="D57" s="230"/>
      <c r="E57" s="230"/>
      <c r="F57" s="231"/>
      <c r="G57" s="232" t="s">
        <v>273</v>
      </c>
      <c r="H57" s="233"/>
      <c r="I57" s="167">
        <v>0</v>
      </c>
      <c r="J57" s="234">
        <v>1.33</v>
      </c>
      <c r="K57" s="235"/>
      <c r="L57" s="167">
        <v>1.33</v>
      </c>
    </row>
    <row r="58" spans="1:12">
      <c r="A58" s="166">
        <v>20210</v>
      </c>
      <c r="B58" s="229" t="s">
        <v>332</v>
      </c>
      <c r="C58" s="230"/>
      <c r="D58" s="230"/>
      <c r="E58" s="230"/>
      <c r="F58" s="231"/>
      <c r="G58" s="232" t="s">
        <v>273</v>
      </c>
      <c r="H58" s="233"/>
      <c r="I58" s="169">
        <v>112.61</v>
      </c>
      <c r="J58" s="236">
        <v>44.47</v>
      </c>
      <c r="K58" s="237"/>
      <c r="L58" s="169">
        <v>157.08000000000001</v>
      </c>
    </row>
    <row r="59" spans="1:12">
      <c r="A59" s="166">
        <v>20212</v>
      </c>
      <c r="B59" s="229" t="s">
        <v>216</v>
      </c>
      <c r="C59" s="230"/>
      <c r="D59" s="230"/>
      <c r="E59" s="230"/>
      <c r="F59" s="231"/>
      <c r="G59" s="232" t="s">
        <v>273</v>
      </c>
      <c r="H59" s="233"/>
      <c r="I59" s="169">
        <v>126.3</v>
      </c>
      <c r="J59" s="236">
        <v>47.37</v>
      </c>
      <c r="K59" s="237"/>
      <c r="L59" s="169">
        <v>173.67</v>
      </c>
    </row>
    <row r="60" spans="1:12">
      <c r="A60" s="166">
        <v>20302</v>
      </c>
      <c r="B60" s="229" t="s">
        <v>217</v>
      </c>
      <c r="C60" s="230"/>
      <c r="D60" s="230"/>
      <c r="E60" s="230"/>
      <c r="F60" s="231"/>
      <c r="G60" s="232" t="s">
        <v>281</v>
      </c>
      <c r="H60" s="233"/>
      <c r="I60" s="169">
        <v>742.13</v>
      </c>
      <c r="J60" s="238">
        <v>524.75</v>
      </c>
      <c r="K60" s="239"/>
      <c r="L60" s="170">
        <v>1266.8800000000001</v>
      </c>
    </row>
    <row r="61" spans="1:12">
      <c r="A61" s="166">
        <v>20303</v>
      </c>
      <c r="B61" s="229" t="s">
        <v>333</v>
      </c>
      <c r="C61" s="230"/>
      <c r="D61" s="230"/>
      <c r="E61" s="230"/>
      <c r="F61" s="231"/>
      <c r="G61" s="232" t="s">
        <v>334</v>
      </c>
      <c r="H61" s="233"/>
      <c r="I61" s="170">
        <v>1210.03</v>
      </c>
      <c r="J61" s="238">
        <v>873.68</v>
      </c>
      <c r="K61" s="239"/>
      <c r="L61" s="170">
        <v>2083.71</v>
      </c>
    </row>
    <row r="62" spans="1:12">
      <c r="A62" s="166">
        <v>20400</v>
      </c>
      <c r="B62" s="229" t="s">
        <v>218</v>
      </c>
      <c r="C62" s="230"/>
      <c r="D62" s="230"/>
      <c r="E62" s="230"/>
      <c r="F62" s="231"/>
      <c r="G62" s="232" t="s">
        <v>281</v>
      </c>
      <c r="H62" s="233"/>
      <c r="I62" s="169">
        <v>740.97</v>
      </c>
      <c r="J62" s="240">
        <v>1365.57</v>
      </c>
      <c r="K62" s="241"/>
      <c r="L62" s="170">
        <v>2106.54</v>
      </c>
    </row>
    <row r="63" spans="1:12">
      <c r="A63" s="166">
        <v>20501</v>
      </c>
      <c r="B63" s="229" t="s">
        <v>219</v>
      </c>
      <c r="C63" s="230"/>
      <c r="D63" s="230"/>
      <c r="E63" s="230"/>
      <c r="F63" s="231"/>
      <c r="G63" s="232" t="s">
        <v>281</v>
      </c>
      <c r="H63" s="233"/>
      <c r="I63" s="170">
        <v>2148.39</v>
      </c>
      <c r="J63" s="238">
        <v>504.1</v>
      </c>
      <c r="K63" s="239"/>
      <c r="L63" s="170">
        <v>2652.49</v>
      </c>
    </row>
    <row r="64" spans="1:12">
      <c r="A64" s="166">
        <v>20600</v>
      </c>
      <c r="B64" s="229" t="s">
        <v>220</v>
      </c>
      <c r="C64" s="230"/>
      <c r="D64" s="230"/>
      <c r="E64" s="230"/>
      <c r="F64" s="231"/>
      <c r="G64" s="232" t="s">
        <v>273</v>
      </c>
      <c r="H64" s="233"/>
      <c r="I64" s="168">
        <v>27.3</v>
      </c>
      <c r="J64" s="236">
        <v>12.99</v>
      </c>
      <c r="K64" s="237"/>
      <c r="L64" s="168">
        <v>40.29</v>
      </c>
    </row>
    <row r="65" spans="1:12">
      <c r="A65" s="166">
        <v>20701</v>
      </c>
      <c r="B65" s="229" t="s">
        <v>2245</v>
      </c>
      <c r="C65" s="230"/>
      <c r="D65" s="230"/>
      <c r="E65" s="230"/>
      <c r="F65" s="231"/>
      <c r="G65" s="232" t="s">
        <v>273</v>
      </c>
      <c r="H65" s="233"/>
      <c r="I65" s="167">
        <v>2.25</v>
      </c>
      <c r="J65" s="234">
        <v>1.2</v>
      </c>
      <c r="K65" s="235"/>
      <c r="L65" s="167">
        <v>3.45</v>
      </c>
    </row>
    <row r="66" spans="1:12">
      <c r="A66" s="166">
        <v>20702</v>
      </c>
      <c r="B66" s="229" t="s">
        <v>2246</v>
      </c>
      <c r="C66" s="230"/>
      <c r="D66" s="230"/>
      <c r="E66" s="230"/>
      <c r="F66" s="231"/>
      <c r="G66" s="232" t="s">
        <v>273</v>
      </c>
      <c r="H66" s="233"/>
      <c r="I66" s="167">
        <v>2.1</v>
      </c>
      <c r="J66" s="234">
        <v>1.17</v>
      </c>
      <c r="K66" s="235"/>
      <c r="L66" s="167">
        <v>3.27</v>
      </c>
    </row>
    <row r="67" spans="1:12">
      <c r="A67" s="166">
        <v>20703</v>
      </c>
      <c r="B67" s="229" t="s">
        <v>2247</v>
      </c>
      <c r="C67" s="230"/>
      <c r="D67" s="230"/>
      <c r="E67" s="230"/>
      <c r="F67" s="231"/>
      <c r="G67" s="232" t="s">
        <v>273</v>
      </c>
      <c r="H67" s="233"/>
      <c r="I67" s="167">
        <v>0.14000000000000001</v>
      </c>
      <c r="J67" s="234">
        <v>0.09</v>
      </c>
      <c r="K67" s="235"/>
      <c r="L67" s="167">
        <v>0.23</v>
      </c>
    </row>
    <row r="68" spans="1:12">
      <c r="A68" s="166">
        <v>20801</v>
      </c>
      <c r="B68" s="229" t="s">
        <v>337</v>
      </c>
      <c r="C68" s="230"/>
      <c r="D68" s="230"/>
      <c r="E68" s="230"/>
      <c r="F68" s="231"/>
      <c r="G68" s="232" t="s">
        <v>301</v>
      </c>
      <c r="H68" s="233"/>
      <c r="I68" s="167">
        <v>0</v>
      </c>
      <c r="J68" s="238">
        <v>135.59</v>
      </c>
      <c r="K68" s="239"/>
      <c r="L68" s="169">
        <v>135.59</v>
      </c>
    </row>
    <row r="69" spans="1:12">
      <c r="A69" s="166">
        <v>20807</v>
      </c>
      <c r="B69" s="229" t="s">
        <v>338</v>
      </c>
      <c r="C69" s="230"/>
      <c r="D69" s="230"/>
      <c r="E69" s="230"/>
      <c r="F69" s="231"/>
      <c r="G69" s="232" t="s">
        <v>301</v>
      </c>
      <c r="H69" s="233"/>
      <c r="I69" s="169">
        <v>204</v>
      </c>
      <c r="J69" s="236">
        <v>51.18</v>
      </c>
      <c r="K69" s="237"/>
      <c r="L69" s="169">
        <v>255.18</v>
      </c>
    </row>
    <row r="70" spans="1:12">
      <c r="A70" s="166">
        <v>20808</v>
      </c>
      <c r="B70" s="229" t="s">
        <v>339</v>
      </c>
      <c r="C70" s="230"/>
      <c r="D70" s="230"/>
      <c r="E70" s="230"/>
      <c r="F70" s="231"/>
      <c r="G70" s="232" t="s">
        <v>281</v>
      </c>
      <c r="H70" s="233"/>
      <c r="I70" s="169">
        <v>136.27000000000001</v>
      </c>
      <c r="J70" s="238">
        <v>182.04</v>
      </c>
      <c r="K70" s="239"/>
      <c r="L70" s="169">
        <v>318.31</v>
      </c>
    </row>
    <row r="71" spans="1:12">
      <c r="A71" s="166">
        <v>21001</v>
      </c>
      <c r="B71" s="229" t="s">
        <v>340</v>
      </c>
      <c r="C71" s="230"/>
      <c r="D71" s="230"/>
      <c r="E71" s="230"/>
      <c r="F71" s="231"/>
      <c r="G71" s="232" t="s">
        <v>301</v>
      </c>
      <c r="H71" s="233"/>
      <c r="I71" s="169">
        <v>184.33</v>
      </c>
      <c r="J71" s="236">
        <v>39.47</v>
      </c>
      <c r="K71" s="237"/>
      <c r="L71" s="169">
        <v>223.8</v>
      </c>
    </row>
    <row r="72" spans="1:12">
      <c r="A72" s="166">
        <v>21002</v>
      </c>
      <c r="B72" s="229" t="s">
        <v>341</v>
      </c>
      <c r="C72" s="230"/>
      <c r="D72" s="230"/>
      <c r="E72" s="230"/>
      <c r="F72" s="231"/>
      <c r="G72" s="232" t="s">
        <v>301</v>
      </c>
      <c r="H72" s="233"/>
      <c r="I72" s="169">
        <v>115.81</v>
      </c>
      <c r="J72" s="236">
        <v>36.83</v>
      </c>
      <c r="K72" s="237"/>
      <c r="L72" s="169">
        <v>152.63999999999999</v>
      </c>
    </row>
    <row r="73" spans="1:12">
      <c r="A73" s="166">
        <v>21003</v>
      </c>
      <c r="B73" s="229" t="s">
        <v>342</v>
      </c>
      <c r="C73" s="230"/>
      <c r="D73" s="230"/>
      <c r="E73" s="230"/>
      <c r="F73" s="231"/>
      <c r="G73" s="232" t="s">
        <v>301</v>
      </c>
      <c r="H73" s="233"/>
      <c r="I73" s="169">
        <v>167.59</v>
      </c>
      <c r="J73" s="236">
        <v>38.76</v>
      </c>
      <c r="K73" s="237"/>
      <c r="L73" s="169">
        <v>206.35</v>
      </c>
    </row>
    <row r="74" spans="1:12">
      <c r="A74" s="166">
        <v>21301</v>
      </c>
      <c r="B74" s="229" t="s">
        <v>2248</v>
      </c>
      <c r="C74" s="230"/>
      <c r="D74" s="230"/>
      <c r="E74" s="230"/>
      <c r="F74" s="231"/>
      <c r="G74" s="232" t="s">
        <v>273</v>
      </c>
      <c r="H74" s="233"/>
      <c r="I74" s="169">
        <v>143.82</v>
      </c>
      <c r="J74" s="234">
        <v>2.11</v>
      </c>
      <c r="K74" s="235"/>
      <c r="L74" s="169">
        <v>145.93</v>
      </c>
    </row>
    <row r="75" spans="1:12">
      <c r="A75" s="166">
        <v>21399</v>
      </c>
      <c r="B75" s="229" t="s">
        <v>225</v>
      </c>
      <c r="C75" s="230"/>
      <c r="D75" s="230"/>
      <c r="E75" s="230"/>
      <c r="F75" s="231"/>
      <c r="G75" s="232" t="s">
        <v>292</v>
      </c>
      <c r="H75" s="233"/>
      <c r="I75" s="167">
        <v>6.52</v>
      </c>
      <c r="J75" s="234">
        <v>0</v>
      </c>
      <c r="K75" s="235"/>
      <c r="L75" s="167">
        <v>6.52</v>
      </c>
    </row>
    <row r="76" spans="1:12">
      <c r="A76" s="166">
        <v>21400</v>
      </c>
      <c r="B76" s="229" t="s">
        <v>226</v>
      </c>
      <c r="C76" s="230"/>
      <c r="D76" s="230"/>
      <c r="E76" s="230"/>
      <c r="F76" s="231"/>
      <c r="G76" s="232" t="s">
        <v>292</v>
      </c>
      <c r="H76" s="233"/>
      <c r="I76" s="167">
        <v>8.15</v>
      </c>
      <c r="J76" s="234">
        <v>0</v>
      </c>
      <c r="K76" s="235"/>
      <c r="L76" s="167">
        <v>8.15</v>
      </c>
    </row>
    <row r="77" spans="1:12">
      <c r="A77" s="166">
        <v>21401</v>
      </c>
      <c r="B77" s="229" t="s">
        <v>227</v>
      </c>
      <c r="C77" s="230"/>
      <c r="D77" s="230"/>
      <c r="E77" s="230"/>
      <c r="F77" s="231"/>
      <c r="G77" s="232" t="s">
        <v>343</v>
      </c>
      <c r="H77" s="233"/>
      <c r="I77" s="167">
        <v>0.74</v>
      </c>
      <c r="J77" s="234">
        <v>0</v>
      </c>
      <c r="K77" s="235"/>
      <c r="L77" s="167">
        <v>0.74</v>
      </c>
    </row>
    <row r="78" spans="1:12">
      <c r="A78" s="166">
        <v>21601</v>
      </c>
      <c r="B78" s="229" t="s">
        <v>2249</v>
      </c>
      <c r="C78" s="230"/>
      <c r="D78" s="230"/>
      <c r="E78" s="230"/>
      <c r="F78" s="231"/>
      <c r="G78" s="232" t="s">
        <v>273</v>
      </c>
      <c r="H78" s="233"/>
      <c r="I78" s="168">
        <v>14.14</v>
      </c>
      <c r="J78" s="234">
        <v>0</v>
      </c>
      <c r="K78" s="235"/>
      <c r="L78" s="168">
        <v>14.14</v>
      </c>
    </row>
    <row r="79" spans="1:12">
      <c r="A79" s="166">
        <v>21602</v>
      </c>
      <c r="B79" s="229" t="s">
        <v>2250</v>
      </c>
      <c r="C79" s="230"/>
      <c r="D79" s="230"/>
      <c r="E79" s="230"/>
      <c r="F79" s="231"/>
      <c r="G79" s="232" t="s">
        <v>273</v>
      </c>
      <c r="H79" s="233"/>
      <c r="I79" s="168">
        <v>14</v>
      </c>
      <c r="J79" s="234">
        <v>0</v>
      </c>
      <c r="K79" s="235"/>
      <c r="L79" s="168">
        <v>14</v>
      </c>
    </row>
    <row r="80" spans="1:12">
      <c r="A80" s="171">
        <v>165</v>
      </c>
      <c r="B80" s="242" t="s">
        <v>253</v>
      </c>
      <c r="C80" s="243"/>
      <c r="D80" s="243"/>
      <c r="E80" s="243"/>
      <c r="F80" s="243"/>
      <c r="G80" s="243"/>
      <c r="H80" s="243"/>
      <c r="I80" s="243"/>
      <c r="J80" s="243"/>
      <c r="K80" s="243"/>
      <c r="L80" s="244"/>
    </row>
    <row r="81" spans="1:12">
      <c r="A81" s="166">
        <v>30000</v>
      </c>
      <c r="B81" s="229" t="s">
        <v>253</v>
      </c>
      <c r="C81" s="230"/>
      <c r="D81" s="230"/>
      <c r="E81" s="230"/>
      <c r="F81" s="231"/>
      <c r="G81" s="232"/>
      <c r="H81" s="233"/>
      <c r="I81" s="167">
        <v>0</v>
      </c>
      <c r="J81" s="234">
        <v>0</v>
      </c>
      <c r="K81" s="235"/>
      <c r="L81" s="167">
        <v>0</v>
      </c>
    </row>
    <row r="82" spans="1:12">
      <c r="A82" s="166">
        <v>30101</v>
      </c>
      <c r="B82" s="229" t="s">
        <v>346</v>
      </c>
      <c r="C82" s="230"/>
      <c r="D82" s="230"/>
      <c r="E82" s="230"/>
      <c r="F82" s="231"/>
      <c r="G82" s="232" t="s">
        <v>292</v>
      </c>
      <c r="H82" s="233"/>
      <c r="I82" s="168">
        <v>19.95</v>
      </c>
      <c r="J82" s="234">
        <v>7.29</v>
      </c>
      <c r="K82" s="235"/>
      <c r="L82" s="168">
        <v>27.24</v>
      </c>
    </row>
    <row r="83" spans="1:12">
      <c r="A83" s="166">
        <v>30104</v>
      </c>
      <c r="B83" s="229" t="s">
        <v>347</v>
      </c>
      <c r="C83" s="230"/>
      <c r="D83" s="230"/>
      <c r="E83" s="230"/>
      <c r="F83" s="231"/>
      <c r="G83" s="232" t="s">
        <v>292</v>
      </c>
      <c r="H83" s="233"/>
      <c r="I83" s="168">
        <v>46.67</v>
      </c>
      <c r="J83" s="234">
        <v>0</v>
      </c>
      <c r="K83" s="235"/>
      <c r="L83" s="168">
        <v>46.67</v>
      </c>
    </row>
    <row r="84" spans="1:12">
      <c r="A84" s="166">
        <v>30105</v>
      </c>
      <c r="B84" s="229" t="s">
        <v>348</v>
      </c>
      <c r="C84" s="230"/>
      <c r="D84" s="230"/>
      <c r="E84" s="230"/>
      <c r="F84" s="231"/>
      <c r="G84" s="232" t="s">
        <v>292</v>
      </c>
      <c r="H84" s="233"/>
      <c r="I84" s="168">
        <v>46.67</v>
      </c>
      <c r="J84" s="234">
        <v>6.58</v>
      </c>
      <c r="K84" s="235"/>
      <c r="L84" s="168">
        <v>53.25</v>
      </c>
    </row>
    <row r="85" spans="1:12">
      <c r="A85" s="166">
        <v>30106</v>
      </c>
      <c r="B85" s="229" t="s">
        <v>349</v>
      </c>
      <c r="C85" s="230"/>
      <c r="D85" s="230"/>
      <c r="E85" s="230"/>
      <c r="F85" s="231"/>
      <c r="G85" s="232" t="s">
        <v>292</v>
      </c>
      <c r="H85" s="233"/>
      <c r="I85" s="168">
        <v>19.95</v>
      </c>
      <c r="J85" s="234">
        <v>0</v>
      </c>
      <c r="K85" s="235"/>
      <c r="L85" s="168">
        <v>19.95</v>
      </c>
    </row>
    <row r="86" spans="1:12">
      <c r="A86" s="166">
        <v>30110</v>
      </c>
      <c r="B86" s="229" t="s">
        <v>350</v>
      </c>
      <c r="C86" s="230"/>
      <c r="D86" s="230"/>
      <c r="E86" s="230"/>
      <c r="F86" s="231"/>
      <c r="G86" s="232" t="s">
        <v>351</v>
      </c>
      <c r="H86" s="233"/>
      <c r="I86" s="167">
        <v>0.3</v>
      </c>
      <c r="J86" s="234">
        <v>0</v>
      </c>
      <c r="K86" s="235"/>
      <c r="L86" s="167">
        <v>0.3</v>
      </c>
    </row>
    <row r="87" spans="1:12">
      <c r="A87" s="166">
        <v>30112</v>
      </c>
      <c r="B87" s="229" t="s">
        <v>352</v>
      </c>
      <c r="C87" s="230"/>
      <c r="D87" s="230"/>
      <c r="E87" s="230"/>
      <c r="F87" s="231"/>
      <c r="G87" s="232" t="s">
        <v>334</v>
      </c>
      <c r="H87" s="233"/>
      <c r="I87" s="168">
        <v>48.01</v>
      </c>
      <c r="J87" s="236">
        <v>62.21</v>
      </c>
      <c r="K87" s="237"/>
      <c r="L87" s="169">
        <v>110.22</v>
      </c>
    </row>
    <row r="88" spans="1:12">
      <c r="A88" s="166">
        <v>30113</v>
      </c>
      <c r="B88" s="229" t="s">
        <v>353</v>
      </c>
      <c r="C88" s="230"/>
      <c r="D88" s="230"/>
      <c r="E88" s="230"/>
      <c r="F88" s="231"/>
      <c r="G88" s="232" t="s">
        <v>334</v>
      </c>
      <c r="H88" s="233"/>
      <c r="I88" s="168">
        <v>48.01</v>
      </c>
      <c r="J88" s="236">
        <v>62.21</v>
      </c>
      <c r="K88" s="237"/>
      <c r="L88" s="169">
        <v>110.22</v>
      </c>
    </row>
    <row r="89" spans="1:12">
      <c r="A89" s="166">
        <v>30114</v>
      </c>
      <c r="B89" s="229" t="s">
        <v>354</v>
      </c>
      <c r="C89" s="230"/>
      <c r="D89" s="230"/>
      <c r="E89" s="230"/>
      <c r="F89" s="231"/>
      <c r="G89" s="232" t="s">
        <v>334</v>
      </c>
      <c r="H89" s="233"/>
      <c r="I89" s="168">
        <v>96.02</v>
      </c>
      <c r="J89" s="238">
        <v>124.43</v>
      </c>
      <c r="K89" s="239"/>
      <c r="L89" s="169">
        <v>220.45</v>
      </c>
    </row>
    <row r="90" spans="1:12">
      <c r="A90" s="166">
        <v>30116</v>
      </c>
      <c r="B90" s="229" t="s">
        <v>355</v>
      </c>
      <c r="C90" s="230"/>
      <c r="D90" s="230"/>
      <c r="E90" s="230"/>
      <c r="F90" s="231"/>
      <c r="G90" s="232" t="s">
        <v>334</v>
      </c>
      <c r="H90" s="233"/>
      <c r="I90" s="168">
        <v>96.02</v>
      </c>
      <c r="J90" s="238">
        <v>124.43</v>
      </c>
      <c r="K90" s="239"/>
      <c r="L90" s="169">
        <v>220.45</v>
      </c>
    </row>
    <row r="91" spans="1:12">
      <c r="A91" s="171" t="s">
        <v>2251</v>
      </c>
      <c r="B91" s="242" t="s">
        <v>254</v>
      </c>
      <c r="C91" s="243"/>
      <c r="D91" s="243"/>
      <c r="E91" s="243"/>
      <c r="F91" s="243"/>
      <c r="G91" s="243"/>
      <c r="H91" s="243"/>
      <c r="I91" s="243"/>
      <c r="J91" s="243"/>
      <c r="K91" s="243"/>
      <c r="L91" s="244"/>
    </row>
    <row r="92" spans="1:12">
      <c r="A92" s="166">
        <v>40000</v>
      </c>
      <c r="B92" s="229" t="s">
        <v>356</v>
      </c>
      <c r="C92" s="230"/>
      <c r="D92" s="230"/>
      <c r="E92" s="230"/>
      <c r="F92" s="231"/>
      <c r="G92" s="232"/>
      <c r="H92" s="233"/>
      <c r="I92" s="167">
        <v>0</v>
      </c>
      <c r="J92" s="234">
        <v>0</v>
      </c>
      <c r="K92" s="235"/>
      <c r="L92" s="167">
        <v>0</v>
      </c>
    </row>
    <row r="93" spans="1:12">
      <c r="A93" s="166">
        <v>40101</v>
      </c>
      <c r="B93" s="229" t="s">
        <v>357</v>
      </c>
      <c r="C93" s="230"/>
      <c r="D93" s="230"/>
      <c r="E93" s="230"/>
      <c r="F93" s="231"/>
      <c r="G93" s="232" t="s">
        <v>292</v>
      </c>
      <c r="H93" s="233"/>
      <c r="I93" s="167">
        <v>0</v>
      </c>
      <c r="J93" s="236">
        <v>25.99</v>
      </c>
      <c r="K93" s="237"/>
      <c r="L93" s="168">
        <v>25.99</v>
      </c>
    </row>
    <row r="94" spans="1:12">
      <c r="A94" s="166">
        <v>40103</v>
      </c>
      <c r="B94" s="229" t="s">
        <v>231</v>
      </c>
      <c r="C94" s="230"/>
      <c r="D94" s="230"/>
      <c r="E94" s="230"/>
      <c r="F94" s="231"/>
      <c r="G94" s="232" t="s">
        <v>292</v>
      </c>
      <c r="H94" s="233"/>
      <c r="I94" s="167">
        <v>0</v>
      </c>
      <c r="J94" s="236">
        <v>32.909999999999997</v>
      </c>
      <c r="K94" s="237"/>
      <c r="L94" s="168">
        <v>32.909999999999997</v>
      </c>
    </row>
    <row r="95" spans="1:12">
      <c r="A95" s="166">
        <v>40104</v>
      </c>
      <c r="B95" s="229" t="s">
        <v>358</v>
      </c>
      <c r="C95" s="230"/>
      <c r="D95" s="230"/>
      <c r="E95" s="230"/>
      <c r="F95" s="231"/>
      <c r="G95" s="232" t="s">
        <v>292</v>
      </c>
      <c r="H95" s="233"/>
      <c r="I95" s="167">
        <v>0</v>
      </c>
      <c r="J95" s="236">
        <v>36.97</v>
      </c>
      <c r="K95" s="237"/>
      <c r="L95" s="168">
        <v>36.97</v>
      </c>
    </row>
    <row r="96" spans="1:12">
      <c r="A96" s="166">
        <v>40902</v>
      </c>
      <c r="B96" s="229" t="s">
        <v>232</v>
      </c>
      <c r="C96" s="230"/>
      <c r="D96" s="230"/>
      <c r="E96" s="230"/>
      <c r="F96" s="231"/>
      <c r="G96" s="232" t="s">
        <v>292</v>
      </c>
      <c r="H96" s="233"/>
      <c r="I96" s="167">
        <v>0</v>
      </c>
      <c r="J96" s="236">
        <v>17.22</v>
      </c>
      <c r="K96" s="237"/>
      <c r="L96" s="168">
        <v>17.22</v>
      </c>
    </row>
    <row r="97" spans="1:12">
      <c r="A97" s="166">
        <v>40904</v>
      </c>
      <c r="B97" s="229" t="s">
        <v>359</v>
      </c>
      <c r="C97" s="230"/>
      <c r="D97" s="230"/>
      <c r="E97" s="230"/>
      <c r="F97" s="231"/>
      <c r="G97" s="232" t="s">
        <v>292</v>
      </c>
      <c r="H97" s="233"/>
      <c r="I97" s="167">
        <v>0.38</v>
      </c>
      <c r="J97" s="234">
        <v>2.46</v>
      </c>
      <c r="K97" s="235"/>
      <c r="L97" s="167">
        <v>2.84</v>
      </c>
    </row>
    <row r="98" spans="1:12">
      <c r="A98" s="166">
        <v>40905</v>
      </c>
      <c r="B98" s="229" t="s">
        <v>360</v>
      </c>
      <c r="C98" s="230"/>
      <c r="D98" s="230"/>
      <c r="E98" s="230"/>
      <c r="F98" s="231"/>
      <c r="G98" s="232" t="s">
        <v>273</v>
      </c>
      <c r="H98" s="233"/>
      <c r="I98" s="167">
        <v>0.08</v>
      </c>
      <c r="J98" s="234">
        <v>0.25</v>
      </c>
      <c r="K98" s="235"/>
      <c r="L98" s="167">
        <v>0.33</v>
      </c>
    </row>
    <row r="99" spans="1:12">
      <c r="A99" s="166">
        <v>41001</v>
      </c>
      <c r="B99" s="229" t="s">
        <v>361</v>
      </c>
      <c r="C99" s="230"/>
      <c r="D99" s="230"/>
      <c r="E99" s="230"/>
      <c r="F99" s="231"/>
      <c r="G99" s="232" t="s">
        <v>292</v>
      </c>
      <c r="H99" s="233"/>
      <c r="I99" s="167">
        <v>0</v>
      </c>
      <c r="J99" s="236">
        <v>29.68</v>
      </c>
      <c r="K99" s="237"/>
      <c r="L99" s="168">
        <v>29.68</v>
      </c>
    </row>
    <row r="100" spans="1:12">
      <c r="A100" s="166">
        <v>41002</v>
      </c>
      <c r="B100" s="229" t="s">
        <v>362</v>
      </c>
      <c r="C100" s="230"/>
      <c r="D100" s="230"/>
      <c r="E100" s="230"/>
      <c r="F100" s="231"/>
      <c r="G100" s="232" t="s">
        <v>273</v>
      </c>
      <c r="H100" s="233"/>
      <c r="I100" s="167">
        <v>0</v>
      </c>
      <c r="J100" s="234">
        <v>4.05</v>
      </c>
      <c r="K100" s="235"/>
      <c r="L100" s="167">
        <v>4.05</v>
      </c>
    </row>
    <row r="101" spans="1:12">
      <c r="A101" s="166">
        <v>41003</v>
      </c>
      <c r="B101" s="229" t="s">
        <v>363</v>
      </c>
      <c r="C101" s="230"/>
      <c r="D101" s="230"/>
      <c r="E101" s="230"/>
      <c r="F101" s="231"/>
      <c r="G101" s="232" t="s">
        <v>292</v>
      </c>
      <c r="H101" s="233"/>
      <c r="I101" s="167">
        <v>0</v>
      </c>
      <c r="J101" s="236">
        <v>20.260000000000002</v>
      </c>
      <c r="K101" s="237"/>
      <c r="L101" s="168">
        <v>20.260000000000002</v>
      </c>
    </row>
    <row r="102" spans="1:12">
      <c r="A102" s="166">
        <v>41004</v>
      </c>
      <c r="B102" s="229" t="s">
        <v>364</v>
      </c>
      <c r="C102" s="230"/>
      <c r="D102" s="230"/>
      <c r="E102" s="230"/>
      <c r="F102" s="231"/>
      <c r="G102" s="232" t="s">
        <v>292</v>
      </c>
      <c r="H102" s="233"/>
      <c r="I102" s="167">
        <v>1.0900000000000001</v>
      </c>
      <c r="J102" s="234">
        <v>0</v>
      </c>
      <c r="K102" s="235"/>
      <c r="L102" s="167">
        <v>1.0900000000000001</v>
      </c>
    </row>
    <row r="103" spans="1:12">
      <c r="A103" s="166">
        <v>41005</v>
      </c>
      <c r="B103" s="229" t="s">
        <v>365</v>
      </c>
      <c r="C103" s="230"/>
      <c r="D103" s="230"/>
      <c r="E103" s="230"/>
      <c r="F103" s="231"/>
      <c r="G103" s="232" t="s">
        <v>292</v>
      </c>
      <c r="H103" s="233"/>
      <c r="I103" s="167">
        <v>0.68</v>
      </c>
      <c r="J103" s="234">
        <v>0</v>
      </c>
      <c r="K103" s="235"/>
      <c r="L103" s="167">
        <v>0.68</v>
      </c>
    </row>
    <row r="104" spans="1:12">
      <c r="A104" s="166">
        <v>41006</v>
      </c>
      <c r="B104" s="229" t="s">
        <v>366</v>
      </c>
      <c r="C104" s="230"/>
      <c r="D104" s="230"/>
      <c r="E104" s="230"/>
      <c r="F104" s="231"/>
      <c r="G104" s="232" t="s">
        <v>367</v>
      </c>
      <c r="H104" s="233"/>
      <c r="I104" s="167">
        <v>1.06</v>
      </c>
      <c r="J104" s="234">
        <v>0</v>
      </c>
      <c r="K104" s="235"/>
      <c r="L104" s="167">
        <v>1.06</v>
      </c>
    </row>
    <row r="105" spans="1:12">
      <c r="A105" s="166">
        <v>41007</v>
      </c>
      <c r="B105" s="229" t="s">
        <v>368</v>
      </c>
      <c r="C105" s="230"/>
      <c r="D105" s="230"/>
      <c r="E105" s="230"/>
      <c r="F105" s="231"/>
      <c r="G105" s="232" t="s">
        <v>273</v>
      </c>
      <c r="H105" s="233"/>
      <c r="I105" s="167">
        <v>0.23</v>
      </c>
      <c r="J105" s="234">
        <v>0</v>
      </c>
      <c r="K105" s="235"/>
      <c r="L105" s="167">
        <v>0.23</v>
      </c>
    </row>
    <row r="106" spans="1:12">
      <c r="A106" s="166">
        <v>41008</v>
      </c>
      <c r="B106" s="229" t="s">
        <v>369</v>
      </c>
      <c r="C106" s="230"/>
      <c r="D106" s="230"/>
      <c r="E106" s="230"/>
      <c r="F106" s="231"/>
      <c r="G106" s="232" t="s">
        <v>292</v>
      </c>
      <c r="H106" s="233"/>
      <c r="I106" s="167">
        <v>2.37</v>
      </c>
      <c r="J106" s="234">
        <v>0</v>
      </c>
      <c r="K106" s="235"/>
      <c r="L106" s="167">
        <v>2.37</v>
      </c>
    </row>
    <row r="107" spans="1:12">
      <c r="A107" s="166">
        <v>41009</v>
      </c>
      <c r="B107" s="229" t="s">
        <v>370</v>
      </c>
      <c r="C107" s="230"/>
      <c r="D107" s="230"/>
      <c r="E107" s="230"/>
      <c r="F107" s="231"/>
      <c r="G107" s="232" t="s">
        <v>292</v>
      </c>
      <c r="H107" s="233"/>
      <c r="I107" s="167">
        <v>1.18</v>
      </c>
      <c r="J107" s="234">
        <v>0</v>
      </c>
      <c r="K107" s="235"/>
      <c r="L107" s="167">
        <v>1.18</v>
      </c>
    </row>
    <row r="108" spans="1:12">
      <c r="A108" s="166">
        <v>41010</v>
      </c>
      <c r="B108" s="229" t="s">
        <v>2252</v>
      </c>
      <c r="C108" s="230"/>
      <c r="D108" s="230"/>
      <c r="E108" s="230"/>
      <c r="F108" s="231"/>
      <c r="G108" s="232" t="s">
        <v>292</v>
      </c>
      <c r="H108" s="233"/>
      <c r="I108" s="167">
        <v>0.68</v>
      </c>
      <c r="J108" s="234">
        <v>0</v>
      </c>
      <c r="K108" s="235"/>
      <c r="L108" s="167">
        <v>0.68</v>
      </c>
    </row>
    <row r="109" spans="1:12">
      <c r="A109" s="166">
        <v>41140</v>
      </c>
      <c r="B109" s="229" t="s">
        <v>372</v>
      </c>
      <c r="C109" s="230"/>
      <c r="D109" s="230"/>
      <c r="E109" s="230"/>
      <c r="F109" s="231"/>
      <c r="G109" s="232" t="s">
        <v>273</v>
      </c>
      <c r="H109" s="233"/>
      <c r="I109" s="167">
        <v>0</v>
      </c>
      <c r="J109" s="234">
        <v>2.02</v>
      </c>
      <c r="K109" s="235"/>
      <c r="L109" s="167">
        <v>2.02</v>
      </c>
    </row>
    <row r="110" spans="1:12">
      <c r="A110" s="166">
        <v>41145</v>
      </c>
      <c r="B110" s="229" t="s">
        <v>373</v>
      </c>
      <c r="C110" s="230"/>
      <c r="D110" s="230"/>
      <c r="E110" s="230"/>
      <c r="F110" s="231"/>
      <c r="G110" s="232" t="s">
        <v>292</v>
      </c>
      <c r="H110" s="233"/>
      <c r="I110" s="168">
        <v>10.83</v>
      </c>
      <c r="J110" s="234">
        <v>0</v>
      </c>
      <c r="K110" s="235"/>
      <c r="L110" s="168">
        <v>10.83</v>
      </c>
    </row>
    <row r="111" spans="1:12">
      <c r="A111" s="166">
        <v>41160</v>
      </c>
      <c r="B111" s="229" t="s">
        <v>374</v>
      </c>
      <c r="C111" s="230"/>
      <c r="D111" s="230"/>
      <c r="E111" s="230"/>
      <c r="F111" s="231"/>
      <c r="G111" s="232" t="s">
        <v>292</v>
      </c>
      <c r="H111" s="233"/>
      <c r="I111" s="168">
        <v>69.569999999999993</v>
      </c>
      <c r="J111" s="236">
        <v>49.01</v>
      </c>
      <c r="K111" s="237"/>
      <c r="L111" s="169">
        <v>118.58</v>
      </c>
    </row>
    <row r="112" spans="1:12">
      <c r="A112" s="171">
        <v>167</v>
      </c>
      <c r="B112" s="242" t="s">
        <v>255</v>
      </c>
      <c r="C112" s="243"/>
      <c r="D112" s="243"/>
      <c r="E112" s="243"/>
      <c r="F112" s="243"/>
      <c r="G112" s="243"/>
      <c r="H112" s="243"/>
      <c r="I112" s="243"/>
      <c r="J112" s="243"/>
      <c r="K112" s="243"/>
      <c r="L112" s="244"/>
    </row>
    <row r="113" spans="1:12">
      <c r="A113" s="166">
        <v>50000</v>
      </c>
      <c r="B113" s="229" t="s">
        <v>375</v>
      </c>
      <c r="C113" s="230"/>
      <c r="D113" s="230"/>
      <c r="E113" s="230"/>
      <c r="F113" s="231"/>
      <c r="G113" s="232"/>
      <c r="H113" s="233"/>
      <c r="I113" s="167">
        <v>0</v>
      </c>
      <c r="J113" s="234">
        <v>0</v>
      </c>
      <c r="K113" s="235"/>
      <c r="L113" s="167">
        <v>0</v>
      </c>
    </row>
    <row r="114" spans="1:12">
      <c r="A114" s="166">
        <v>50101</v>
      </c>
      <c r="B114" s="229" t="s">
        <v>376</v>
      </c>
      <c r="C114" s="230"/>
      <c r="D114" s="230"/>
      <c r="E114" s="230"/>
      <c r="F114" s="231"/>
      <c r="G114" s="232" t="s">
        <v>301</v>
      </c>
      <c r="H114" s="233"/>
      <c r="I114" s="168">
        <v>70.040000000000006</v>
      </c>
      <c r="J114" s="234">
        <v>0</v>
      </c>
      <c r="K114" s="235"/>
      <c r="L114" s="168">
        <v>70.040000000000006</v>
      </c>
    </row>
    <row r="115" spans="1:12">
      <c r="A115" s="166">
        <v>50102</v>
      </c>
      <c r="B115" s="229" t="s">
        <v>377</v>
      </c>
      <c r="C115" s="230"/>
      <c r="D115" s="230"/>
      <c r="E115" s="230"/>
      <c r="F115" s="231"/>
      <c r="G115" s="232" t="s">
        <v>378</v>
      </c>
      <c r="H115" s="233"/>
      <c r="I115" s="167">
        <v>2.4</v>
      </c>
      <c r="J115" s="234">
        <v>0</v>
      </c>
      <c r="K115" s="235"/>
      <c r="L115" s="167">
        <v>2.4</v>
      </c>
    </row>
    <row r="116" spans="1:12">
      <c r="A116" s="166">
        <v>50103</v>
      </c>
      <c r="B116" s="229" t="s">
        <v>379</v>
      </c>
      <c r="C116" s="230"/>
      <c r="D116" s="230"/>
      <c r="E116" s="230"/>
      <c r="F116" s="231"/>
      <c r="G116" s="232" t="s">
        <v>301</v>
      </c>
      <c r="H116" s="233"/>
      <c r="I116" s="168">
        <v>60</v>
      </c>
      <c r="J116" s="234">
        <v>0</v>
      </c>
      <c r="K116" s="235"/>
      <c r="L116" s="168">
        <v>60</v>
      </c>
    </row>
    <row r="117" spans="1:12">
      <c r="A117" s="166">
        <v>50201</v>
      </c>
      <c r="B117" s="229" t="s">
        <v>380</v>
      </c>
      <c r="C117" s="230"/>
      <c r="D117" s="230"/>
      <c r="E117" s="230"/>
      <c r="F117" s="231"/>
      <c r="G117" s="232" t="s">
        <v>292</v>
      </c>
      <c r="H117" s="233"/>
      <c r="I117" s="169">
        <v>245.83</v>
      </c>
      <c r="J117" s="238">
        <v>211.65</v>
      </c>
      <c r="K117" s="239"/>
      <c r="L117" s="169">
        <v>457.48</v>
      </c>
    </row>
    <row r="118" spans="1:12">
      <c r="A118" s="166">
        <v>50204</v>
      </c>
      <c r="B118" s="229" t="s">
        <v>381</v>
      </c>
      <c r="C118" s="230"/>
      <c r="D118" s="230"/>
      <c r="E118" s="230"/>
      <c r="F118" s="231"/>
      <c r="G118" s="232" t="s">
        <v>292</v>
      </c>
      <c r="H118" s="233"/>
      <c r="I118" s="169">
        <v>143.85</v>
      </c>
      <c r="J118" s="238">
        <v>188.97</v>
      </c>
      <c r="K118" s="239"/>
      <c r="L118" s="169">
        <v>332.82</v>
      </c>
    </row>
    <row r="119" spans="1:12">
      <c r="A119" s="166">
        <v>50250</v>
      </c>
      <c r="B119" s="229" t="s">
        <v>135</v>
      </c>
      <c r="C119" s="230"/>
      <c r="D119" s="230"/>
      <c r="E119" s="230"/>
      <c r="F119" s="231"/>
      <c r="G119" s="232" t="s">
        <v>281</v>
      </c>
      <c r="H119" s="233"/>
      <c r="I119" s="169">
        <v>700</v>
      </c>
      <c r="J119" s="234">
        <v>0</v>
      </c>
      <c r="K119" s="235"/>
      <c r="L119" s="169">
        <v>700</v>
      </c>
    </row>
    <row r="120" spans="1:12">
      <c r="A120" s="166">
        <v>50251</v>
      </c>
      <c r="B120" s="229" t="s">
        <v>136</v>
      </c>
      <c r="C120" s="230"/>
      <c r="D120" s="230"/>
      <c r="E120" s="230"/>
      <c r="F120" s="231"/>
      <c r="G120" s="232" t="s">
        <v>281</v>
      </c>
      <c r="H120" s="233"/>
      <c r="I120" s="168">
        <v>10</v>
      </c>
      <c r="J120" s="234">
        <v>0</v>
      </c>
      <c r="K120" s="235"/>
      <c r="L120" s="168">
        <v>10</v>
      </c>
    </row>
    <row r="121" spans="1:12">
      <c r="A121" s="166">
        <v>50301</v>
      </c>
      <c r="B121" s="229" t="s">
        <v>382</v>
      </c>
      <c r="C121" s="230"/>
      <c r="D121" s="230"/>
      <c r="E121" s="230"/>
      <c r="F121" s="231"/>
      <c r="G121" s="232" t="s">
        <v>383</v>
      </c>
      <c r="H121" s="233"/>
      <c r="I121" s="168">
        <v>11.91</v>
      </c>
      <c r="J121" s="236">
        <v>19.64</v>
      </c>
      <c r="K121" s="237"/>
      <c r="L121" s="168">
        <v>31.55</v>
      </c>
    </row>
    <row r="122" spans="1:12">
      <c r="A122" s="166">
        <v>50302</v>
      </c>
      <c r="B122" s="229" t="s">
        <v>384</v>
      </c>
      <c r="C122" s="230"/>
      <c r="D122" s="230"/>
      <c r="E122" s="230"/>
      <c r="F122" s="231"/>
      <c r="G122" s="232" t="s">
        <v>383</v>
      </c>
      <c r="H122" s="233"/>
      <c r="I122" s="168">
        <v>17.149999999999999</v>
      </c>
      <c r="J122" s="236">
        <v>28.29</v>
      </c>
      <c r="K122" s="237"/>
      <c r="L122" s="168">
        <v>45.44</v>
      </c>
    </row>
    <row r="123" spans="1:12">
      <c r="A123" s="166">
        <v>50620</v>
      </c>
      <c r="B123" s="229" t="s">
        <v>385</v>
      </c>
      <c r="C123" s="230"/>
      <c r="D123" s="230"/>
      <c r="E123" s="230"/>
      <c r="F123" s="231"/>
      <c r="G123" s="232" t="s">
        <v>292</v>
      </c>
      <c r="H123" s="233"/>
      <c r="I123" s="168">
        <v>70.5</v>
      </c>
      <c r="J123" s="236">
        <v>30.9</v>
      </c>
      <c r="K123" s="237"/>
      <c r="L123" s="169">
        <v>101.4</v>
      </c>
    </row>
    <row r="124" spans="1:12">
      <c r="A124" s="166">
        <v>50901</v>
      </c>
      <c r="B124" s="229" t="s">
        <v>137</v>
      </c>
      <c r="C124" s="230"/>
      <c r="D124" s="230"/>
      <c r="E124" s="230"/>
      <c r="F124" s="231"/>
      <c r="G124" s="232" t="s">
        <v>292</v>
      </c>
      <c r="H124" s="233"/>
      <c r="I124" s="167">
        <v>0</v>
      </c>
      <c r="J124" s="236">
        <v>32.909999999999997</v>
      </c>
      <c r="K124" s="237"/>
      <c r="L124" s="168">
        <v>32.909999999999997</v>
      </c>
    </row>
    <row r="125" spans="1:12">
      <c r="A125" s="166">
        <v>50902</v>
      </c>
      <c r="B125" s="229" t="s">
        <v>138</v>
      </c>
      <c r="C125" s="230"/>
      <c r="D125" s="230"/>
      <c r="E125" s="230"/>
      <c r="F125" s="231"/>
      <c r="G125" s="232" t="s">
        <v>273</v>
      </c>
      <c r="H125" s="233"/>
      <c r="I125" s="167">
        <v>0</v>
      </c>
      <c r="J125" s="234">
        <v>4.05</v>
      </c>
      <c r="K125" s="235"/>
      <c r="L125" s="167">
        <v>4.05</v>
      </c>
    </row>
    <row r="126" spans="1:12">
      <c r="A126" s="166">
        <v>50903</v>
      </c>
      <c r="B126" s="229" t="s">
        <v>139</v>
      </c>
      <c r="C126" s="230"/>
      <c r="D126" s="230"/>
      <c r="E126" s="230"/>
      <c r="F126" s="231"/>
      <c r="G126" s="232" t="s">
        <v>292</v>
      </c>
      <c r="H126" s="233"/>
      <c r="I126" s="167">
        <v>0</v>
      </c>
      <c r="J126" s="236">
        <v>17.22</v>
      </c>
      <c r="K126" s="237"/>
      <c r="L126" s="168">
        <v>17.22</v>
      </c>
    </row>
    <row r="127" spans="1:12">
      <c r="A127" s="166">
        <v>50905</v>
      </c>
      <c r="B127" s="229" t="s">
        <v>386</v>
      </c>
      <c r="C127" s="230"/>
      <c r="D127" s="230"/>
      <c r="E127" s="230"/>
      <c r="F127" s="231"/>
      <c r="G127" s="232" t="s">
        <v>292</v>
      </c>
      <c r="H127" s="233"/>
      <c r="I127" s="167">
        <v>0.38</v>
      </c>
      <c r="J127" s="234">
        <v>2.46</v>
      </c>
      <c r="K127" s="235"/>
      <c r="L127" s="167">
        <v>2.84</v>
      </c>
    </row>
    <row r="128" spans="1:12">
      <c r="A128" s="166">
        <v>50907</v>
      </c>
      <c r="B128" s="229" t="s">
        <v>387</v>
      </c>
      <c r="C128" s="230"/>
      <c r="D128" s="230"/>
      <c r="E128" s="230"/>
      <c r="F128" s="231"/>
      <c r="G128" s="232" t="s">
        <v>273</v>
      </c>
      <c r="H128" s="233"/>
      <c r="I128" s="167">
        <v>0.08</v>
      </c>
      <c r="J128" s="234">
        <v>0.25</v>
      </c>
      <c r="K128" s="235"/>
      <c r="L128" s="167">
        <v>0.33</v>
      </c>
    </row>
    <row r="129" spans="1:12">
      <c r="A129" s="166">
        <v>51001</v>
      </c>
      <c r="B129" s="229" t="s">
        <v>388</v>
      </c>
      <c r="C129" s="230"/>
      <c r="D129" s="230"/>
      <c r="E129" s="230"/>
      <c r="F129" s="231"/>
      <c r="G129" s="232" t="s">
        <v>292</v>
      </c>
      <c r="H129" s="233"/>
      <c r="I129" s="167">
        <v>0</v>
      </c>
      <c r="J129" s="238">
        <v>188.98</v>
      </c>
      <c r="K129" s="239"/>
      <c r="L129" s="169">
        <v>188.98</v>
      </c>
    </row>
    <row r="130" spans="1:12">
      <c r="A130" s="166">
        <v>51002</v>
      </c>
      <c r="B130" s="229" t="s">
        <v>389</v>
      </c>
      <c r="C130" s="230"/>
      <c r="D130" s="230"/>
      <c r="E130" s="230"/>
      <c r="F130" s="231"/>
      <c r="G130" s="232" t="s">
        <v>292</v>
      </c>
      <c r="H130" s="233"/>
      <c r="I130" s="167">
        <v>0</v>
      </c>
      <c r="J130" s="238">
        <v>171.8</v>
      </c>
      <c r="K130" s="239"/>
      <c r="L130" s="169">
        <v>171.8</v>
      </c>
    </row>
    <row r="131" spans="1:12">
      <c r="A131" s="166">
        <v>51009</v>
      </c>
      <c r="B131" s="229" t="s">
        <v>140</v>
      </c>
      <c r="C131" s="230"/>
      <c r="D131" s="230"/>
      <c r="E131" s="230"/>
      <c r="F131" s="231"/>
      <c r="G131" s="232" t="s">
        <v>273</v>
      </c>
      <c r="H131" s="233"/>
      <c r="I131" s="168">
        <v>15.42</v>
      </c>
      <c r="J131" s="236">
        <v>34.36</v>
      </c>
      <c r="K131" s="237"/>
      <c r="L131" s="168">
        <v>49.78</v>
      </c>
    </row>
    <row r="132" spans="1:12">
      <c r="A132" s="166">
        <v>51015</v>
      </c>
      <c r="B132" s="229" t="s">
        <v>391</v>
      </c>
      <c r="C132" s="230"/>
      <c r="D132" s="230"/>
      <c r="E132" s="230"/>
      <c r="F132" s="231"/>
      <c r="G132" s="232" t="s">
        <v>292</v>
      </c>
      <c r="H132" s="233"/>
      <c r="I132" s="169">
        <v>243.63</v>
      </c>
      <c r="J132" s="236">
        <v>60.1</v>
      </c>
      <c r="K132" s="237"/>
      <c r="L132" s="169">
        <v>303.73</v>
      </c>
    </row>
    <row r="133" spans="1:12">
      <c r="A133" s="166">
        <v>51017</v>
      </c>
      <c r="B133" s="229" t="s">
        <v>392</v>
      </c>
      <c r="C133" s="230"/>
      <c r="D133" s="230"/>
      <c r="E133" s="230"/>
      <c r="F133" s="231"/>
      <c r="G133" s="232" t="s">
        <v>292</v>
      </c>
      <c r="H133" s="233"/>
      <c r="I133" s="169">
        <v>250.51</v>
      </c>
      <c r="J133" s="236">
        <v>60.1</v>
      </c>
      <c r="K133" s="237"/>
      <c r="L133" s="169">
        <v>310.61</v>
      </c>
    </row>
    <row r="134" spans="1:12">
      <c r="A134" s="166">
        <v>51020</v>
      </c>
      <c r="B134" s="229" t="s">
        <v>394</v>
      </c>
      <c r="C134" s="230"/>
      <c r="D134" s="230"/>
      <c r="E134" s="230"/>
      <c r="F134" s="231"/>
      <c r="G134" s="232" t="s">
        <v>292</v>
      </c>
      <c r="H134" s="233"/>
      <c r="I134" s="169">
        <v>244.8</v>
      </c>
      <c r="J134" s="234">
        <v>0</v>
      </c>
      <c r="K134" s="235"/>
      <c r="L134" s="169">
        <v>244.8</v>
      </c>
    </row>
    <row r="135" spans="1:12">
      <c r="A135" s="166">
        <v>51023</v>
      </c>
      <c r="B135" s="229" t="s">
        <v>395</v>
      </c>
      <c r="C135" s="230"/>
      <c r="D135" s="230"/>
      <c r="E135" s="230"/>
      <c r="F135" s="231"/>
      <c r="G135" s="232" t="s">
        <v>292</v>
      </c>
      <c r="H135" s="233"/>
      <c r="I135" s="169">
        <v>244.8</v>
      </c>
      <c r="J135" s="236">
        <v>26.13</v>
      </c>
      <c r="K135" s="237"/>
      <c r="L135" s="169">
        <v>270.93</v>
      </c>
    </row>
    <row r="136" spans="1:12">
      <c r="A136" s="166">
        <v>51024</v>
      </c>
      <c r="B136" s="229" t="s">
        <v>2253</v>
      </c>
      <c r="C136" s="230"/>
      <c r="D136" s="230"/>
      <c r="E136" s="230"/>
      <c r="F136" s="231"/>
      <c r="G136" s="232" t="s">
        <v>292</v>
      </c>
      <c r="H136" s="233"/>
      <c r="I136" s="169">
        <v>199.53</v>
      </c>
      <c r="J136" s="236">
        <v>60.1</v>
      </c>
      <c r="K136" s="237"/>
      <c r="L136" s="169">
        <v>259.63</v>
      </c>
    </row>
    <row r="137" spans="1:12">
      <c r="A137" s="166">
        <v>51025</v>
      </c>
      <c r="B137" s="229" t="s">
        <v>396</v>
      </c>
      <c r="C137" s="230"/>
      <c r="D137" s="230"/>
      <c r="E137" s="230"/>
      <c r="F137" s="231"/>
      <c r="G137" s="232" t="s">
        <v>292</v>
      </c>
      <c r="H137" s="233"/>
      <c r="I137" s="169">
        <v>213.18</v>
      </c>
      <c r="J137" s="238">
        <v>101.3</v>
      </c>
      <c r="K137" s="239"/>
      <c r="L137" s="169">
        <v>314.48</v>
      </c>
    </row>
    <row r="138" spans="1:12">
      <c r="A138" s="166">
        <v>51026</v>
      </c>
      <c r="B138" s="229" t="s">
        <v>397</v>
      </c>
      <c r="C138" s="230"/>
      <c r="D138" s="230"/>
      <c r="E138" s="230"/>
      <c r="F138" s="231"/>
      <c r="G138" s="232" t="s">
        <v>292</v>
      </c>
      <c r="H138" s="233"/>
      <c r="I138" s="167">
        <v>0.08</v>
      </c>
      <c r="J138" s="236">
        <v>30.11</v>
      </c>
      <c r="K138" s="237"/>
      <c r="L138" s="168">
        <v>30.19</v>
      </c>
    </row>
    <row r="139" spans="1:12">
      <c r="A139" s="166">
        <v>51027</v>
      </c>
      <c r="B139" s="229" t="s">
        <v>398</v>
      </c>
      <c r="C139" s="230"/>
      <c r="D139" s="230"/>
      <c r="E139" s="230"/>
      <c r="F139" s="231"/>
      <c r="G139" s="232" t="s">
        <v>292</v>
      </c>
      <c r="H139" s="233"/>
      <c r="I139" s="168">
        <v>90.38</v>
      </c>
      <c r="J139" s="236">
        <v>20.260000000000002</v>
      </c>
      <c r="K139" s="237"/>
      <c r="L139" s="169">
        <v>110.64</v>
      </c>
    </row>
    <row r="140" spans="1:12">
      <c r="A140" s="166">
        <v>51029</v>
      </c>
      <c r="B140" s="229" t="s">
        <v>400</v>
      </c>
      <c r="C140" s="230"/>
      <c r="D140" s="230"/>
      <c r="E140" s="230"/>
      <c r="F140" s="231"/>
      <c r="G140" s="232" t="s">
        <v>292</v>
      </c>
      <c r="H140" s="233"/>
      <c r="I140" s="169">
        <v>265.14</v>
      </c>
      <c r="J140" s="236">
        <v>60.1</v>
      </c>
      <c r="K140" s="237"/>
      <c r="L140" s="169">
        <v>325.24</v>
      </c>
    </row>
    <row r="141" spans="1:12">
      <c r="A141" s="166">
        <v>51030</v>
      </c>
      <c r="B141" s="229" t="s">
        <v>401</v>
      </c>
      <c r="C141" s="230"/>
      <c r="D141" s="230"/>
      <c r="E141" s="230"/>
      <c r="F141" s="231"/>
      <c r="G141" s="232" t="s">
        <v>292</v>
      </c>
      <c r="H141" s="233"/>
      <c r="I141" s="169">
        <v>245.28</v>
      </c>
      <c r="J141" s="236">
        <v>60.1</v>
      </c>
      <c r="K141" s="237"/>
      <c r="L141" s="169">
        <v>305.38</v>
      </c>
    </row>
    <row r="142" spans="1:12">
      <c r="A142" s="166">
        <v>51031</v>
      </c>
      <c r="B142" s="229" t="s">
        <v>402</v>
      </c>
      <c r="C142" s="230"/>
      <c r="D142" s="230"/>
      <c r="E142" s="230"/>
      <c r="F142" s="231"/>
      <c r="G142" s="232" t="s">
        <v>292</v>
      </c>
      <c r="H142" s="233"/>
      <c r="I142" s="169">
        <v>255</v>
      </c>
      <c r="J142" s="236">
        <v>26.13</v>
      </c>
      <c r="K142" s="237"/>
      <c r="L142" s="169">
        <v>281.13</v>
      </c>
    </row>
    <row r="143" spans="1:12">
      <c r="A143" s="166">
        <v>51032</v>
      </c>
      <c r="B143" s="229" t="s">
        <v>403</v>
      </c>
      <c r="C143" s="230"/>
      <c r="D143" s="230"/>
      <c r="E143" s="230"/>
      <c r="F143" s="231"/>
      <c r="G143" s="232" t="s">
        <v>292</v>
      </c>
      <c r="H143" s="233"/>
      <c r="I143" s="169">
        <v>265.2</v>
      </c>
      <c r="J143" s="236">
        <v>26.13</v>
      </c>
      <c r="K143" s="237"/>
      <c r="L143" s="169">
        <v>291.33</v>
      </c>
    </row>
    <row r="144" spans="1:12">
      <c r="A144" s="166">
        <v>51033</v>
      </c>
      <c r="B144" s="229" t="s">
        <v>404</v>
      </c>
      <c r="C144" s="230"/>
      <c r="D144" s="230"/>
      <c r="E144" s="230"/>
      <c r="F144" s="231"/>
      <c r="G144" s="232" t="s">
        <v>292</v>
      </c>
      <c r="H144" s="233"/>
      <c r="I144" s="169">
        <v>278.45999999999998</v>
      </c>
      <c r="J144" s="236">
        <v>26.13</v>
      </c>
      <c r="K144" s="237"/>
      <c r="L144" s="169">
        <v>304.58999999999997</v>
      </c>
    </row>
    <row r="145" spans="1:12">
      <c r="A145" s="166">
        <v>51035</v>
      </c>
      <c r="B145" s="229" t="s">
        <v>405</v>
      </c>
      <c r="C145" s="230"/>
      <c r="D145" s="230"/>
      <c r="E145" s="230"/>
      <c r="F145" s="231"/>
      <c r="G145" s="232" t="s">
        <v>292</v>
      </c>
      <c r="H145" s="233"/>
      <c r="I145" s="169">
        <v>255</v>
      </c>
      <c r="J145" s="234">
        <v>0</v>
      </c>
      <c r="K145" s="235"/>
      <c r="L145" s="169">
        <v>255</v>
      </c>
    </row>
    <row r="146" spans="1:12">
      <c r="A146" s="166">
        <v>51036</v>
      </c>
      <c r="B146" s="229" t="s">
        <v>406</v>
      </c>
      <c r="C146" s="230"/>
      <c r="D146" s="230"/>
      <c r="E146" s="230"/>
      <c r="F146" s="231"/>
      <c r="G146" s="232" t="s">
        <v>292</v>
      </c>
      <c r="H146" s="233"/>
      <c r="I146" s="169">
        <v>265.2</v>
      </c>
      <c r="J146" s="234">
        <v>0</v>
      </c>
      <c r="K146" s="235"/>
      <c r="L146" s="169">
        <v>265.2</v>
      </c>
    </row>
    <row r="147" spans="1:12">
      <c r="A147" s="166">
        <v>51037</v>
      </c>
      <c r="B147" s="229" t="s">
        <v>407</v>
      </c>
      <c r="C147" s="230"/>
      <c r="D147" s="230"/>
      <c r="E147" s="230"/>
      <c r="F147" s="231"/>
      <c r="G147" s="232" t="s">
        <v>292</v>
      </c>
      <c r="H147" s="233"/>
      <c r="I147" s="169">
        <v>278.45999999999998</v>
      </c>
      <c r="J147" s="234">
        <v>0</v>
      </c>
      <c r="K147" s="235"/>
      <c r="L147" s="169">
        <v>278.45999999999998</v>
      </c>
    </row>
    <row r="148" spans="1:12">
      <c r="A148" s="166">
        <v>51045</v>
      </c>
      <c r="B148" s="229" t="s">
        <v>408</v>
      </c>
      <c r="C148" s="230"/>
      <c r="D148" s="230"/>
      <c r="E148" s="230"/>
      <c r="F148" s="231"/>
      <c r="G148" s="232" t="s">
        <v>292</v>
      </c>
      <c r="H148" s="233"/>
      <c r="I148" s="168">
        <v>20</v>
      </c>
      <c r="J148" s="234">
        <v>0</v>
      </c>
      <c r="K148" s="235"/>
      <c r="L148" s="168">
        <v>20</v>
      </c>
    </row>
    <row r="149" spans="1:12">
      <c r="A149" s="166">
        <v>51055</v>
      </c>
      <c r="B149" s="229" t="s">
        <v>409</v>
      </c>
      <c r="C149" s="230"/>
      <c r="D149" s="230"/>
      <c r="E149" s="230"/>
      <c r="F149" s="231"/>
      <c r="G149" s="232" t="s">
        <v>292</v>
      </c>
      <c r="H149" s="233"/>
      <c r="I149" s="167">
        <v>0</v>
      </c>
      <c r="J149" s="236">
        <v>36.130000000000003</v>
      </c>
      <c r="K149" s="237"/>
      <c r="L149" s="168">
        <v>36.130000000000003</v>
      </c>
    </row>
    <row r="150" spans="1:12">
      <c r="A150" s="166">
        <v>51060</v>
      </c>
      <c r="B150" s="229" t="s">
        <v>410</v>
      </c>
      <c r="C150" s="230"/>
      <c r="D150" s="230"/>
      <c r="E150" s="230"/>
      <c r="F150" s="231"/>
      <c r="G150" s="232" t="s">
        <v>292</v>
      </c>
      <c r="H150" s="233"/>
      <c r="I150" s="167">
        <v>0.08</v>
      </c>
      <c r="J150" s="236">
        <v>30.11</v>
      </c>
      <c r="K150" s="237"/>
      <c r="L150" s="168">
        <v>30.19</v>
      </c>
    </row>
    <row r="151" spans="1:12">
      <c r="A151" s="166">
        <v>52002</v>
      </c>
      <c r="B151" s="229" t="s">
        <v>411</v>
      </c>
      <c r="C151" s="230"/>
      <c r="D151" s="230"/>
      <c r="E151" s="230"/>
      <c r="F151" s="231"/>
      <c r="G151" s="232" t="s">
        <v>412</v>
      </c>
      <c r="H151" s="233"/>
      <c r="I151" s="167">
        <v>4.41</v>
      </c>
      <c r="J151" s="234">
        <v>1.85</v>
      </c>
      <c r="K151" s="235"/>
      <c r="L151" s="167">
        <v>6.26</v>
      </c>
    </row>
    <row r="152" spans="1:12">
      <c r="A152" s="166">
        <v>52003</v>
      </c>
      <c r="B152" s="229" t="s">
        <v>413</v>
      </c>
      <c r="C152" s="230"/>
      <c r="D152" s="230"/>
      <c r="E152" s="230"/>
      <c r="F152" s="231"/>
      <c r="G152" s="232" t="s">
        <v>412</v>
      </c>
      <c r="H152" s="233"/>
      <c r="I152" s="167">
        <v>3.92</v>
      </c>
      <c r="J152" s="234">
        <v>2.11</v>
      </c>
      <c r="K152" s="235"/>
      <c r="L152" s="167">
        <v>6.03</v>
      </c>
    </row>
    <row r="153" spans="1:12">
      <c r="A153" s="166">
        <v>52004</v>
      </c>
      <c r="B153" s="229" t="s">
        <v>414</v>
      </c>
      <c r="C153" s="230"/>
      <c r="D153" s="230"/>
      <c r="E153" s="230"/>
      <c r="F153" s="231"/>
      <c r="G153" s="232" t="s">
        <v>412</v>
      </c>
      <c r="H153" s="233"/>
      <c r="I153" s="167">
        <v>3.9</v>
      </c>
      <c r="J153" s="234">
        <v>2.11</v>
      </c>
      <c r="K153" s="235"/>
      <c r="L153" s="167">
        <v>6.01</v>
      </c>
    </row>
    <row r="154" spans="1:12">
      <c r="A154" s="166">
        <v>52005</v>
      </c>
      <c r="B154" s="229" t="s">
        <v>143</v>
      </c>
      <c r="C154" s="230"/>
      <c r="D154" s="230"/>
      <c r="E154" s="230"/>
      <c r="F154" s="231"/>
      <c r="G154" s="232" t="s">
        <v>412</v>
      </c>
      <c r="H154" s="233"/>
      <c r="I154" s="167">
        <v>3.83</v>
      </c>
      <c r="J154" s="234">
        <v>2.11</v>
      </c>
      <c r="K154" s="235"/>
      <c r="L154" s="167">
        <v>5.94</v>
      </c>
    </row>
    <row r="155" spans="1:12">
      <c r="A155" s="166">
        <v>52006</v>
      </c>
      <c r="B155" s="229" t="s">
        <v>415</v>
      </c>
      <c r="C155" s="230"/>
      <c r="D155" s="230"/>
      <c r="E155" s="230"/>
      <c r="F155" s="231"/>
      <c r="G155" s="232" t="s">
        <v>412</v>
      </c>
      <c r="H155" s="233"/>
      <c r="I155" s="167">
        <v>3.82</v>
      </c>
      <c r="J155" s="234">
        <v>2.64</v>
      </c>
      <c r="K155" s="235"/>
      <c r="L155" s="167">
        <v>6.46</v>
      </c>
    </row>
    <row r="156" spans="1:12">
      <c r="A156" s="166">
        <v>52007</v>
      </c>
      <c r="B156" s="229" t="s">
        <v>416</v>
      </c>
      <c r="C156" s="230"/>
      <c r="D156" s="230"/>
      <c r="E156" s="230"/>
      <c r="F156" s="231"/>
      <c r="G156" s="232" t="s">
        <v>412</v>
      </c>
      <c r="H156" s="233"/>
      <c r="I156" s="167">
        <v>3.7</v>
      </c>
      <c r="J156" s="234">
        <v>2.64</v>
      </c>
      <c r="K156" s="235"/>
      <c r="L156" s="167">
        <v>6.34</v>
      </c>
    </row>
    <row r="157" spans="1:12">
      <c r="A157" s="166">
        <v>52008</v>
      </c>
      <c r="B157" s="229" t="s">
        <v>417</v>
      </c>
      <c r="C157" s="230"/>
      <c r="D157" s="230"/>
      <c r="E157" s="230"/>
      <c r="F157" s="231"/>
      <c r="G157" s="232" t="s">
        <v>412</v>
      </c>
      <c r="H157" s="233"/>
      <c r="I157" s="167">
        <v>3.7</v>
      </c>
      <c r="J157" s="234">
        <v>2.64</v>
      </c>
      <c r="K157" s="235"/>
      <c r="L157" s="167">
        <v>6.34</v>
      </c>
    </row>
    <row r="158" spans="1:12">
      <c r="A158" s="166">
        <v>52010</v>
      </c>
      <c r="B158" s="229" t="s">
        <v>418</v>
      </c>
      <c r="C158" s="230"/>
      <c r="D158" s="230"/>
      <c r="E158" s="230"/>
      <c r="F158" s="231"/>
      <c r="G158" s="232" t="s">
        <v>412</v>
      </c>
      <c r="H158" s="233"/>
      <c r="I158" s="167">
        <v>3.7</v>
      </c>
      <c r="J158" s="234">
        <v>2.64</v>
      </c>
      <c r="K158" s="235"/>
      <c r="L158" s="167">
        <v>6.34</v>
      </c>
    </row>
    <row r="159" spans="1:12">
      <c r="A159" s="166">
        <v>52012</v>
      </c>
      <c r="B159" s="229" t="s">
        <v>419</v>
      </c>
      <c r="C159" s="230"/>
      <c r="D159" s="230"/>
      <c r="E159" s="230"/>
      <c r="F159" s="231"/>
      <c r="G159" s="232" t="s">
        <v>412</v>
      </c>
      <c r="H159" s="233"/>
      <c r="I159" s="167">
        <v>4.05</v>
      </c>
      <c r="J159" s="234">
        <v>1.85</v>
      </c>
      <c r="K159" s="235"/>
      <c r="L159" s="167">
        <v>5.9</v>
      </c>
    </row>
    <row r="160" spans="1:12">
      <c r="A160" s="166">
        <v>52014</v>
      </c>
      <c r="B160" s="229" t="s">
        <v>145</v>
      </c>
      <c r="C160" s="230"/>
      <c r="D160" s="230"/>
      <c r="E160" s="230"/>
      <c r="F160" s="231"/>
      <c r="G160" s="232" t="s">
        <v>412</v>
      </c>
      <c r="H160" s="233"/>
      <c r="I160" s="167">
        <v>3.98</v>
      </c>
      <c r="J160" s="234">
        <v>1.85</v>
      </c>
      <c r="K160" s="235"/>
      <c r="L160" s="167">
        <v>5.83</v>
      </c>
    </row>
    <row r="161" spans="1:12">
      <c r="A161" s="171">
        <v>168</v>
      </c>
      <c r="B161" s="242" t="s">
        <v>420</v>
      </c>
      <c r="C161" s="243"/>
      <c r="D161" s="243"/>
      <c r="E161" s="243"/>
      <c r="F161" s="243"/>
      <c r="G161" s="243"/>
      <c r="H161" s="243"/>
      <c r="I161" s="243"/>
      <c r="J161" s="243"/>
      <c r="K161" s="243"/>
      <c r="L161" s="244"/>
    </row>
    <row r="162" spans="1:12">
      <c r="A162" s="166">
        <v>60000</v>
      </c>
      <c r="B162" s="229" t="s">
        <v>420</v>
      </c>
      <c r="C162" s="230"/>
      <c r="D162" s="230"/>
      <c r="E162" s="230"/>
      <c r="F162" s="231"/>
      <c r="G162" s="232"/>
      <c r="H162" s="233"/>
      <c r="I162" s="167">
        <v>0</v>
      </c>
      <c r="J162" s="234">
        <v>0</v>
      </c>
      <c r="K162" s="235"/>
      <c r="L162" s="167">
        <v>0</v>
      </c>
    </row>
    <row r="163" spans="1:12">
      <c r="A163" s="166">
        <v>60010</v>
      </c>
      <c r="B163" s="229" t="s">
        <v>421</v>
      </c>
      <c r="C163" s="230"/>
      <c r="D163" s="230"/>
      <c r="E163" s="230"/>
      <c r="F163" s="231"/>
      <c r="G163" s="232" t="s">
        <v>292</v>
      </c>
      <c r="H163" s="233"/>
      <c r="I163" s="169">
        <v>951.75</v>
      </c>
      <c r="J163" s="238">
        <v>535.04</v>
      </c>
      <c r="K163" s="239"/>
      <c r="L163" s="170">
        <v>1486.79</v>
      </c>
    </row>
    <row r="164" spans="1:12">
      <c r="A164" s="166">
        <v>60103</v>
      </c>
      <c r="B164" s="229" t="s">
        <v>146</v>
      </c>
      <c r="C164" s="230"/>
      <c r="D164" s="230"/>
      <c r="E164" s="230"/>
      <c r="F164" s="231"/>
      <c r="G164" s="232" t="s">
        <v>273</v>
      </c>
      <c r="H164" s="233"/>
      <c r="I164" s="167">
        <v>5</v>
      </c>
      <c r="J164" s="234">
        <v>1.01</v>
      </c>
      <c r="K164" s="235"/>
      <c r="L164" s="167">
        <v>6.01</v>
      </c>
    </row>
    <row r="165" spans="1:12">
      <c r="A165" s="166">
        <v>60104</v>
      </c>
      <c r="B165" s="229" t="s">
        <v>147</v>
      </c>
      <c r="C165" s="230"/>
      <c r="D165" s="230"/>
      <c r="E165" s="230"/>
      <c r="F165" s="231"/>
      <c r="G165" s="232" t="s">
        <v>301</v>
      </c>
      <c r="H165" s="233"/>
      <c r="I165" s="168">
        <v>10</v>
      </c>
      <c r="J165" s="234">
        <v>2.31</v>
      </c>
      <c r="K165" s="235"/>
      <c r="L165" s="168">
        <v>12.31</v>
      </c>
    </row>
    <row r="166" spans="1:12">
      <c r="A166" s="166">
        <v>60105</v>
      </c>
      <c r="B166" s="229" t="s">
        <v>148</v>
      </c>
      <c r="C166" s="230"/>
      <c r="D166" s="230"/>
      <c r="E166" s="230"/>
      <c r="F166" s="231"/>
      <c r="G166" s="232" t="s">
        <v>273</v>
      </c>
      <c r="H166" s="233"/>
      <c r="I166" s="167">
        <v>5.15</v>
      </c>
      <c r="J166" s="234">
        <v>2.92</v>
      </c>
      <c r="K166" s="235"/>
      <c r="L166" s="167">
        <v>8.07</v>
      </c>
    </row>
    <row r="167" spans="1:12">
      <c r="A167" s="166">
        <v>60160</v>
      </c>
      <c r="B167" s="229" t="s">
        <v>422</v>
      </c>
      <c r="C167" s="230"/>
      <c r="D167" s="230"/>
      <c r="E167" s="230"/>
      <c r="F167" s="231"/>
      <c r="G167" s="232" t="s">
        <v>273</v>
      </c>
      <c r="H167" s="233"/>
      <c r="I167" s="168">
        <v>12.72</v>
      </c>
      <c r="J167" s="234">
        <v>1.49</v>
      </c>
      <c r="K167" s="235"/>
      <c r="L167" s="168">
        <v>14.21</v>
      </c>
    </row>
    <row r="168" spans="1:12">
      <c r="A168" s="166">
        <v>60180</v>
      </c>
      <c r="B168" s="229" t="s">
        <v>423</v>
      </c>
      <c r="C168" s="230"/>
      <c r="D168" s="230"/>
      <c r="E168" s="230"/>
      <c r="F168" s="231"/>
      <c r="G168" s="232" t="s">
        <v>273</v>
      </c>
      <c r="H168" s="233"/>
      <c r="I168" s="167">
        <v>4.8099999999999996</v>
      </c>
      <c r="J168" s="234">
        <v>7.02</v>
      </c>
      <c r="K168" s="235"/>
      <c r="L168" s="168">
        <v>11.83</v>
      </c>
    </row>
    <row r="169" spans="1:12">
      <c r="A169" s="166">
        <v>60191</v>
      </c>
      <c r="B169" s="229" t="s">
        <v>424</v>
      </c>
      <c r="C169" s="230"/>
      <c r="D169" s="230"/>
      <c r="E169" s="230"/>
      <c r="F169" s="231"/>
      <c r="G169" s="232" t="s">
        <v>273</v>
      </c>
      <c r="H169" s="233"/>
      <c r="I169" s="168">
        <v>15.08</v>
      </c>
      <c r="J169" s="234">
        <v>8.0399999999999991</v>
      </c>
      <c r="K169" s="235"/>
      <c r="L169" s="168">
        <v>23.12</v>
      </c>
    </row>
    <row r="170" spans="1:12">
      <c r="A170" s="166">
        <v>60192</v>
      </c>
      <c r="B170" s="229" t="s">
        <v>425</v>
      </c>
      <c r="C170" s="230"/>
      <c r="D170" s="230"/>
      <c r="E170" s="230"/>
      <c r="F170" s="231"/>
      <c r="G170" s="232" t="s">
        <v>273</v>
      </c>
      <c r="H170" s="233"/>
      <c r="I170" s="167">
        <v>8.86</v>
      </c>
      <c r="J170" s="234">
        <v>8.0399999999999991</v>
      </c>
      <c r="K170" s="235"/>
      <c r="L170" s="168">
        <v>16.899999999999999</v>
      </c>
    </row>
    <row r="171" spans="1:12">
      <c r="A171" s="166">
        <v>60201</v>
      </c>
      <c r="B171" s="229" t="s">
        <v>426</v>
      </c>
      <c r="C171" s="230"/>
      <c r="D171" s="230"/>
      <c r="E171" s="230"/>
      <c r="F171" s="231"/>
      <c r="G171" s="232" t="s">
        <v>273</v>
      </c>
      <c r="H171" s="233"/>
      <c r="I171" s="168">
        <v>31.14</v>
      </c>
      <c r="J171" s="236">
        <v>66.08</v>
      </c>
      <c r="K171" s="237"/>
      <c r="L171" s="168">
        <v>97.22</v>
      </c>
    </row>
    <row r="172" spans="1:12">
      <c r="A172" s="166">
        <v>60202</v>
      </c>
      <c r="B172" s="229" t="s">
        <v>427</v>
      </c>
      <c r="C172" s="230"/>
      <c r="D172" s="230"/>
      <c r="E172" s="230"/>
      <c r="F172" s="231"/>
      <c r="G172" s="232" t="s">
        <v>273</v>
      </c>
      <c r="H172" s="233"/>
      <c r="I172" s="168">
        <v>42.15</v>
      </c>
      <c r="J172" s="236">
        <v>39.65</v>
      </c>
      <c r="K172" s="237"/>
      <c r="L172" s="168">
        <v>81.8</v>
      </c>
    </row>
    <row r="173" spans="1:12">
      <c r="A173" s="166">
        <v>60203</v>
      </c>
      <c r="B173" s="229" t="s">
        <v>428</v>
      </c>
      <c r="C173" s="230"/>
      <c r="D173" s="230"/>
      <c r="E173" s="230"/>
      <c r="F173" s="231"/>
      <c r="G173" s="232" t="s">
        <v>273</v>
      </c>
      <c r="H173" s="233"/>
      <c r="I173" s="168">
        <v>22.5</v>
      </c>
      <c r="J173" s="236">
        <v>32.64</v>
      </c>
      <c r="K173" s="237"/>
      <c r="L173" s="168">
        <v>55.14</v>
      </c>
    </row>
    <row r="174" spans="1:12">
      <c r="A174" s="166">
        <v>60204</v>
      </c>
      <c r="B174" s="229" t="s">
        <v>429</v>
      </c>
      <c r="C174" s="230"/>
      <c r="D174" s="230"/>
      <c r="E174" s="230"/>
      <c r="F174" s="231"/>
      <c r="G174" s="232" t="s">
        <v>273</v>
      </c>
      <c r="H174" s="233"/>
      <c r="I174" s="168">
        <v>23.43</v>
      </c>
      <c r="J174" s="236">
        <v>30.66</v>
      </c>
      <c r="K174" s="237"/>
      <c r="L174" s="168">
        <v>54.09</v>
      </c>
    </row>
    <row r="175" spans="1:12">
      <c r="A175" s="166">
        <v>60205</v>
      </c>
      <c r="B175" s="229" t="s">
        <v>430</v>
      </c>
      <c r="C175" s="230"/>
      <c r="D175" s="230"/>
      <c r="E175" s="230"/>
      <c r="F175" s="231"/>
      <c r="G175" s="232" t="s">
        <v>273</v>
      </c>
      <c r="H175" s="233"/>
      <c r="I175" s="168">
        <v>13.42</v>
      </c>
      <c r="J175" s="236">
        <v>17.45</v>
      </c>
      <c r="K175" s="237"/>
      <c r="L175" s="168">
        <v>30.87</v>
      </c>
    </row>
    <row r="176" spans="1:12">
      <c r="A176" s="166">
        <v>60206</v>
      </c>
      <c r="B176" s="229" t="s">
        <v>431</v>
      </c>
      <c r="C176" s="230"/>
      <c r="D176" s="230"/>
      <c r="E176" s="230"/>
      <c r="F176" s="231"/>
      <c r="G176" s="232" t="s">
        <v>273</v>
      </c>
      <c r="H176" s="233"/>
      <c r="I176" s="168">
        <v>59.18</v>
      </c>
      <c r="J176" s="236">
        <v>43.84</v>
      </c>
      <c r="K176" s="237"/>
      <c r="L176" s="169">
        <v>103.02</v>
      </c>
    </row>
    <row r="177" spans="1:12">
      <c r="A177" s="166">
        <v>60207</v>
      </c>
      <c r="B177" s="229" t="s">
        <v>432</v>
      </c>
      <c r="C177" s="230"/>
      <c r="D177" s="230"/>
      <c r="E177" s="230"/>
      <c r="F177" s="231"/>
      <c r="G177" s="232" t="s">
        <v>273</v>
      </c>
      <c r="H177" s="233"/>
      <c r="I177" s="168">
        <v>32.19</v>
      </c>
      <c r="J177" s="236">
        <v>36.99</v>
      </c>
      <c r="K177" s="237"/>
      <c r="L177" s="168">
        <v>69.180000000000007</v>
      </c>
    </row>
    <row r="178" spans="1:12">
      <c r="A178" s="166">
        <v>60208</v>
      </c>
      <c r="B178" s="229" t="s">
        <v>433</v>
      </c>
      <c r="C178" s="230"/>
      <c r="D178" s="230"/>
      <c r="E178" s="230"/>
      <c r="F178" s="231"/>
      <c r="G178" s="232" t="s">
        <v>273</v>
      </c>
      <c r="H178" s="233"/>
      <c r="I178" s="168">
        <v>22</v>
      </c>
      <c r="J178" s="236">
        <v>35.69</v>
      </c>
      <c r="K178" s="237"/>
      <c r="L178" s="168">
        <v>57.69</v>
      </c>
    </row>
    <row r="179" spans="1:12">
      <c r="A179" s="166">
        <v>60209</v>
      </c>
      <c r="B179" s="229" t="s">
        <v>434</v>
      </c>
      <c r="C179" s="230"/>
      <c r="D179" s="230"/>
      <c r="E179" s="230"/>
      <c r="F179" s="231"/>
      <c r="G179" s="232" t="s">
        <v>273</v>
      </c>
      <c r="H179" s="233"/>
      <c r="I179" s="168">
        <v>16.46</v>
      </c>
      <c r="J179" s="236">
        <v>34.22</v>
      </c>
      <c r="K179" s="237"/>
      <c r="L179" s="168">
        <v>50.68</v>
      </c>
    </row>
    <row r="180" spans="1:12">
      <c r="A180" s="166">
        <v>60210</v>
      </c>
      <c r="B180" s="229" t="s">
        <v>435</v>
      </c>
      <c r="C180" s="230"/>
      <c r="D180" s="230"/>
      <c r="E180" s="230"/>
      <c r="F180" s="231"/>
      <c r="G180" s="232" t="s">
        <v>273</v>
      </c>
      <c r="H180" s="233"/>
      <c r="I180" s="168">
        <v>21.85</v>
      </c>
      <c r="J180" s="236">
        <v>35.69</v>
      </c>
      <c r="K180" s="237"/>
      <c r="L180" s="168">
        <v>57.54</v>
      </c>
    </row>
    <row r="181" spans="1:12">
      <c r="A181" s="166">
        <v>60212</v>
      </c>
      <c r="B181" s="229" t="s">
        <v>436</v>
      </c>
      <c r="C181" s="230"/>
      <c r="D181" s="230"/>
      <c r="E181" s="230"/>
      <c r="F181" s="231"/>
      <c r="G181" s="232" t="s">
        <v>273</v>
      </c>
      <c r="H181" s="233"/>
      <c r="I181" s="168">
        <v>26.27</v>
      </c>
      <c r="J181" s="236">
        <v>35.69</v>
      </c>
      <c r="K181" s="237"/>
      <c r="L181" s="168">
        <v>61.96</v>
      </c>
    </row>
    <row r="182" spans="1:12">
      <c r="A182" s="166">
        <v>60213</v>
      </c>
      <c r="B182" s="229" t="s">
        <v>437</v>
      </c>
      <c r="C182" s="230"/>
      <c r="D182" s="230"/>
      <c r="E182" s="230"/>
      <c r="F182" s="231"/>
      <c r="G182" s="232" t="s">
        <v>273</v>
      </c>
      <c r="H182" s="233"/>
      <c r="I182" s="168">
        <v>38.450000000000003</v>
      </c>
      <c r="J182" s="236">
        <v>36.99</v>
      </c>
      <c r="K182" s="237"/>
      <c r="L182" s="168">
        <v>75.44</v>
      </c>
    </row>
    <row r="183" spans="1:12">
      <c r="A183" s="166">
        <v>60214</v>
      </c>
      <c r="B183" s="229" t="s">
        <v>438</v>
      </c>
      <c r="C183" s="230"/>
      <c r="D183" s="230"/>
      <c r="E183" s="230"/>
      <c r="F183" s="231"/>
      <c r="G183" s="232" t="s">
        <v>273</v>
      </c>
      <c r="H183" s="233"/>
      <c r="I183" s="168">
        <v>70.41</v>
      </c>
      <c r="J183" s="236">
        <v>43.84</v>
      </c>
      <c r="K183" s="237"/>
      <c r="L183" s="169">
        <v>114.25</v>
      </c>
    </row>
    <row r="184" spans="1:12">
      <c r="A184" s="166">
        <v>60302</v>
      </c>
      <c r="B184" s="229" t="s">
        <v>411</v>
      </c>
      <c r="C184" s="230"/>
      <c r="D184" s="230"/>
      <c r="E184" s="230"/>
      <c r="F184" s="231"/>
      <c r="G184" s="232" t="s">
        <v>412</v>
      </c>
      <c r="H184" s="233"/>
      <c r="I184" s="167">
        <v>4.41</v>
      </c>
      <c r="J184" s="234">
        <v>1.85</v>
      </c>
      <c r="K184" s="235"/>
      <c r="L184" s="167">
        <v>6.26</v>
      </c>
    </row>
    <row r="185" spans="1:12">
      <c r="A185" s="166">
        <v>60303</v>
      </c>
      <c r="B185" s="229" t="s">
        <v>141</v>
      </c>
      <c r="C185" s="230"/>
      <c r="D185" s="230"/>
      <c r="E185" s="230"/>
      <c r="F185" s="231"/>
      <c r="G185" s="232" t="s">
        <v>412</v>
      </c>
      <c r="H185" s="233"/>
      <c r="I185" s="167">
        <v>3.92</v>
      </c>
      <c r="J185" s="234">
        <v>2.11</v>
      </c>
      <c r="K185" s="235"/>
      <c r="L185" s="167">
        <v>6.03</v>
      </c>
    </row>
    <row r="186" spans="1:12">
      <c r="A186" s="166">
        <v>60304</v>
      </c>
      <c r="B186" s="229" t="s">
        <v>142</v>
      </c>
      <c r="C186" s="230"/>
      <c r="D186" s="230"/>
      <c r="E186" s="230"/>
      <c r="F186" s="231"/>
      <c r="G186" s="232" t="s">
        <v>412</v>
      </c>
      <c r="H186" s="233"/>
      <c r="I186" s="167">
        <v>3.9</v>
      </c>
      <c r="J186" s="234">
        <v>2.11</v>
      </c>
      <c r="K186" s="235"/>
      <c r="L186" s="167">
        <v>6.01</v>
      </c>
    </row>
    <row r="187" spans="1:12">
      <c r="A187" s="166">
        <v>60305</v>
      </c>
      <c r="B187" s="229" t="s">
        <v>143</v>
      </c>
      <c r="C187" s="230"/>
      <c r="D187" s="230"/>
      <c r="E187" s="230"/>
      <c r="F187" s="231"/>
      <c r="G187" s="232" t="s">
        <v>412</v>
      </c>
      <c r="H187" s="233"/>
      <c r="I187" s="167">
        <v>3.83</v>
      </c>
      <c r="J187" s="234">
        <v>2.11</v>
      </c>
      <c r="K187" s="235"/>
      <c r="L187" s="167">
        <v>5.94</v>
      </c>
    </row>
    <row r="188" spans="1:12">
      <c r="A188" s="166">
        <v>60306</v>
      </c>
      <c r="B188" s="229" t="s">
        <v>144</v>
      </c>
      <c r="C188" s="230"/>
      <c r="D188" s="230"/>
      <c r="E188" s="230"/>
      <c r="F188" s="231"/>
      <c r="G188" s="232" t="s">
        <v>412</v>
      </c>
      <c r="H188" s="233"/>
      <c r="I188" s="167">
        <v>3.82</v>
      </c>
      <c r="J188" s="234">
        <v>2.64</v>
      </c>
      <c r="K188" s="235"/>
      <c r="L188" s="167">
        <v>6.46</v>
      </c>
    </row>
    <row r="189" spans="1:12">
      <c r="A189" s="166">
        <v>60307</v>
      </c>
      <c r="B189" s="229" t="s">
        <v>149</v>
      </c>
      <c r="C189" s="230"/>
      <c r="D189" s="230"/>
      <c r="E189" s="230"/>
      <c r="F189" s="231"/>
      <c r="G189" s="232" t="s">
        <v>412</v>
      </c>
      <c r="H189" s="233"/>
      <c r="I189" s="167">
        <v>3.7</v>
      </c>
      <c r="J189" s="234">
        <v>2.64</v>
      </c>
      <c r="K189" s="235"/>
      <c r="L189" s="167">
        <v>6.34</v>
      </c>
    </row>
    <row r="190" spans="1:12">
      <c r="A190" s="166">
        <v>60308</v>
      </c>
      <c r="B190" s="229" t="s">
        <v>439</v>
      </c>
      <c r="C190" s="230"/>
      <c r="D190" s="230"/>
      <c r="E190" s="230"/>
      <c r="F190" s="231"/>
      <c r="G190" s="232" t="s">
        <v>412</v>
      </c>
      <c r="H190" s="233"/>
      <c r="I190" s="167">
        <v>3.7</v>
      </c>
      <c r="J190" s="234">
        <v>2.64</v>
      </c>
      <c r="K190" s="235"/>
      <c r="L190" s="167">
        <v>6.34</v>
      </c>
    </row>
    <row r="191" spans="1:12">
      <c r="A191" s="166">
        <v>60310</v>
      </c>
      <c r="B191" s="229" t="s">
        <v>418</v>
      </c>
      <c r="C191" s="230"/>
      <c r="D191" s="230"/>
      <c r="E191" s="230"/>
      <c r="F191" s="231"/>
      <c r="G191" s="232" t="s">
        <v>412</v>
      </c>
      <c r="H191" s="233"/>
      <c r="I191" s="167">
        <v>3.7</v>
      </c>
      <c r="J191" s="234">
        <v>2.64</v>
      </c>
      <c r="K191" s="235"/>
      <c r="L191" s="167">
        <v>6.34</v>
      </c>
    </row>
    <row r="192" spans="1:12">
      <c r="A192" s="166">
        <v>60312</v>
      </c>
      <c r="B192" s="229" t="s">
        <v>440</v>
      </c>
      <c r="C192" s="230"/>
      <c r="D192" s="230"/>
      <c r="E192" s="230"/>
      <c r="F192" s="231"/>
      <c r="G192" s="232" t="s">
        <v>412</v>
      </c>
      <c r="H192" s="233"/>
      <c r="I192" s="167">
        <v>4.05</v>
      </c>
      <c r="J192" s="234">
        <v>1.85</v>
      </c>
      <c r="K192" s="235"/>
      <c r="L192" s="167">
        <v>5.9</v>
      </c>
    </row>
    <row r="193" spans="1:12">
      <c r="A193" s="166">
        <v>60314</v>
      </c>
      <c r="B193" s="229" t="s">
        <v>150</v>
      </c>
      <c r="C193" s="230"/>
      <c r="D193" s="230"/>
      <c r="E193" s="230"/>
      <c r="F193" s="231"/>
      <c r="G193" s="232" t="s">
        <v>412</v>
      </c>
      <c r="H193" s="233"/>
      <c r="I193" s="167">
        <v>3.98</v>
      </c>
      <c r="J193" s="234">
        <v>1.85</v>
      </c>
      <c r="K193" s="235"/>
      <c r="L193" s="167">
        <v>5.83</v>
      </c>
    </row>
    <row r="194" spans="1:12">
      <c r="A194" s="166">
        <v>60315</v>
      </c>
      <c r="B194" s="229" t="s">
        <v>441</v>
      </c>
      <c r="C194" s="230"/>
      <c r="D194" s="230"/>
      <c r="E194" s="230"/>
      <c r="F194" s="231"/>
      <c r="G194" s="232" t="s">
        <v>412</v>
      </c>
      <c r="H194" s="233"/>
      <c r="I194" s="167">
        <v>4.1399999999999997</v>
      </c>
      <c r="J194" s="234">
        <v>1.85</v>
      </c>
      <c r="K194" s="235"/>
      <c r="L194" s="167">
        <v>5.99</v>
      </c>
    </row>
    <row r="195" spans="1:12">
      <c r="A195" s="166">
        <v>60470</v>
      </c>
      <c r="B195" s="229" t="s">
        <v>442</v>
      </c>
      <c r="C195" s="230"/>
      <c r="D195" s="230"/>
      <c r="E195" s="230"/>
      <c r="F195" s="231"/>
      <c r="G195" s="232" t="s">
        <v>292</v>
      </c>
      <c r="H195" s="233"/>
      <c r="I195" s="168">
        <v>90.38</v>
      </c>
      <c r="J195" s="236">
        <v>20.260000000000002</v>
      </c>
      <c r="K195" s="237"/>
      <c r="L195" s="169">
        <v>110.64</v>
      </c>
    </row>
    <row r="196" spans="1:12">
      <c r="A196" s="166">
        <v>60486</v>
      </c>
      <c r="B196" s="229" t="s">
        <v>135</v>
      </c>
      <c r="C196" s="230"/>
      <c r="D196" s="230"/>
      <c r="E196" s="230"/>
      <c r="F196" s="231"/>
      <c r="G196" s="232" t="s">
        <v>281</v>
      </c>
      <c r="H196" s="233"/>
      <c r="I196" s="169">
        <v>700</v>
      </c>
      <c r="J196" s="234">
        <v>0</v>
      </c>
      <c r="K196" s="235"/>
      <c r="L196" s="169">
        <v>700</v>
      </c>
    </row>
    <row r="197" spans="1:12">
      <c r="A197" s="166">
        <v>60487</v>
      </c>
      <c r="B197" s="229" t="s">
        <v>136</v>
      </c>
      <c r="C197" s="230"/>
      <c r="D197" s="230"/>
      <c r="E197" s="230"/>
      <c r="F197" s="231"/>
      <c r="G197" s="232" t="s">
        <v>281</v>
      </c>
      <c r="H197" s="233"/>
      <c r="I197" s="168">
        <v>10</v>
      </c>
      <c r="J197" s="234">
        <v>0</v>
      </c>
      <c r="K197" s="235"/>
      <c r="L197" s="168">
        <v>10</v>
      </c>
    </row>
    <row r="198" spans="1:12">
      <c r="A198" s="166">
        <v>60505</v>
      </c>
      <c r="B198" s="229" t="s">
        <v>444</v>
      </c>
      <c r="C198" s="230"/>
      <c r="D198" s="230"/>
      <c r="E198" s="230"/>
      <c r="F198" s="231"/>
      <c r="G198" s="232" t="s">
        <v>292</v>
      </c>
      <c r="H198" s="233"/>
      <c r="I198" s="169">
        <v>243.63</v>
      </c>
      <c r="J198" s="236">
        <v>60.1</v>
      </c>
      <c r="K198" s="237"/>
      <c r="L198" s="169">
        <v>303.73</v>
      </c>
    </row>
    <row r="199" spans="1:12">
      <c r="A199" s="166">
        <v>60507</v>
      </c>
      <c r="B199" s="229" t="s">
        <v>445</v>
      </c>
      <c r="C199" s="230"/>
      <c r="D199" s="230"/>
      <c r="E199" s="230"/>
      <c r="F199" s="231"/>
      <c r="G199" s="232" t="s">
        <v>292</v>
      </c>
      <c r="H199" s="233"/>
      <c r="I199" s="169">
        <v>250.51</v>
      </c>
      <c r="J199" s="236">
        <v>60.1</v>
      </c>
      <c r="K199" s="237"/>
      <c r="L199" s="169">
        <v>310.61</v>
      </c>
    </row>
    <row r="200" spans="1:12">
      <c r="A200" s="166">
        <v>60510</v>
      </c>
      <c r="B200" s="229" t="s">
        <v>446</v>
      </c>
      <c r="C200" s="230"/>
      <c r="D200" s="230"/>
      <c r="E200" s="230"/>
      <c r="F200" s="231"/>
      <c r="G200" s="232" t="s">
        <v>292</v>
      </c>
      <c r="H200" s="233"/>
      <c r="I200" s="169">
        <v>244.8</v>
      </c>
      <c r="J200" s="234">
        <v>0</v>
      </c>
      <c r="K200" s="235"/>
      <c r="L200" s="169">
        <v>244.8</v>
      </c>
    </row>
    <row r="201" spans="1:12">
      <c r="A201" s="166">
        <v>60512</v>
      </c>
      <c r="B201" s="229" t="s">
        <v>447</v>
      </c>
      <c r="C201" s="230"/>
      <c r="D201" s="230"/>
      <c r="E201" s="230"/>
      <c r="F201" s="231"/>
      <c r="G201" s="232" t="s">
        <v>292</v>
      </c>
      <c r="H201" s="233"/>
      <c r="I201" s="169">
        <v>255</v>
      </c>
      <c r="J201" s="236">
        <v>26.13</v>
      </c>
      <c r="K201" s="237"/>
      <c r="L201" s="169">
        <v>281.13</v>
      </c>
    </row>
    <row r="202" spans="1:12">
      <c r="A202" s="166">
        <v>60513</v>
      </c>
      <c r="B202" s="229" t="s">
        <v>396</v>
      </c>
      <c r="C202" s="230"/>
      <c r="D202" s="230"/>
      <c r="E202" s="230"/>
      <c r="F202" s="231"/>
      <c r="G202" s="232" t="s">
        <v>292</v>
      </c>
      <c r="H202" s="233"/>
      <c r="I202" s="169">
        <v>213.18</v>
      </c>
      <c r="J202" s="238">
        <v>101.3</v>
      </c>
      <c r="K202" s="239"/>
      <c r="L202" s="169">
        <v>314.48</v>
      </c>
    </row>
    <row r="203" spans="1:12">
      <c r="A203" s="166">
        <v>60514</v>
      </c>
      <c r="B203" s="229" t="s">
        <v>2254</v>
      </c>
      <c r="C203" s="230"/>
      <c r="D203" s="230"/>
      <c r="E203" s="230"/>
      <c r="F203" s="231"/>
      <c r="G203" s="232" t="s">
        <v>292</v>
      </c>
      <c r="H203" s="233"/>
      <c r="I203" s="169">
        <v>199.53</v>
      </c>
      <c r="J203" s="236">
        <v>60.1</v>
      </c>
      <c r="K203" s="237"/>
      <c r="L203" s="169">
        <v>259.63</v>
      </c>
    </row>
    <row r="204" spans="1:12">
      <c r="A204" s="166">
        <v>60515</v>
      </c>
      <c r="B204" s="229" t="s">
        <v>448</v>
      </c>
      <c r="C204" s="230"/>
      <c r="D204" s="230"/>
      <c r="E204" s="230"/>
      <c r="F204" s="231"/>
      <c r="G204" s="232" t="s">
        <v>292</v>
      </c>
      <c r="H204" s="233"/>
      <c r="I204" s="169">
        <v>244.8</v>
      </c>
      <c r="J204" s="236">
        <v>26.13</v>
      </c>
      <c r="K204" s="237"/>
      <c r="L204" s="169">
        <v>270.93</v>
      </c>
    </row>
    <row r="205" spans="1:12">
      <c r="A205" s="166">
        <v>60517</v>
      </c>
      <c r="B205" s="229" t="s">
        <v>449</v>
      </c>
      <c r="C205" s="230"/>
      <c r="D205" s="230"/>
      <c r="E205" s="230"/>
      <c r="F205" s="231"/>
      <c r="G205" s="232" t="s">
        <v>292</v>
      </c>
      <c r="H205" s="233"/>
      <c r="I205" s="169">
        <v>245.28</v>
      </c>
      <c r="J205" s="236">
        <v>60.1</v>
      </c>
      <c r="K205" s="237"/>
      <c r="L205" s="169">
        <v>305.38</v>
      </c>
    </row>
    <row r="206" spans="1:12">
      <c r="A206" s="166">
        <v>60518</v>
      </c>
      <c r="B206" s="229" t="s">
        <v>400</v>
      </c>
      <c r="C206" s="230"/>
      <c r="D206" s="230"/>
      <c r="E206" s="230"/>
      <c r="F206" s="231"/>
      <c r="G206" s="232" t="s">
        <v>292</v>
      </c>
      <c r="H206" s="233"/>
      <c r="I206" s="169">
        <v>265.14</v>
      </c>
      <c r="J206" s="236">
        <v>60.1</v>
      </c>
      <c r="K206" s="237"/>
      <c r="L206" s="169">
        <v>325.24</v>
      </c>
    </row>
    <row r="207" spans="1:12">
      <c r="A207" s="166">
        <v>60520</v>
      </c>
      <c r="B207" s="229" t="s">
        <v>450</v>
      </c>
      <c r="C207" s="230"/>
      <c r="D207" s="230"/>
      <c r="E207" s="230"/>
      <c r="F207" s="231"/>
      <c r="G207" s="232" t="s">
        <v>292</v>
      </c>
      <c r="H207" s="233"/>
      <c r="I207" s="169">
        <v>265.2</v>
      </c>
      <c r="J207" s="236">
        <v>26.13</v>
      </c>
      <c r="K207" s="237"/>
      <c r="L207" s="169">
        <v>291.33</v>
      </c>
    </row>
    <row r="208" spans="1:12">
      <c r="A208" s="166">
        <v>60521</v>
      </c>
      <c r="B208" s="229" t="s">
        <v>451</v>
      </c>
      <c r="C208" s="230"/>
      <c r="D208" s="230"/>
      <c r="E208" s="230"/>
      <c r="F208" s="231"/>
      <c r="G208" s="232" t="s">
        <v>292</v>
      </c>
      <c r="H208" s="233"/>
      <c r="I208" s="169">
        <v>278.45999999999998</v>
      </c>
      <c r="J208" s="236">
        <v>26.13</v>
      </c>
      <c r="K208" s="237"/>
      <c r="L208" s="169">
        <v>304.58999999999997</v>
      </c>
    </row>
    <row r="209" spans="1:12">
      <c r="A209" s="166">
        <v>60523</v>
      </c>
      <c r="B209" s="229" t="s">
        <v>405</v>
      </c>
      <c r="C209" s="230"/>
      <c r="D209" s="230"/>
      <c r="E209" s="230"/>
      <c r="F209" s="231"/>
      <c r="G209" s="232" t="s">
        <v>292</v>
      </c>
      <c r="H209" s="233"/>
      <c r="I209" s="169">
        <v>255</v>
      </c>
      <c r="J209" s="234">
        <v>0</v>
      </c>
      <c r="K209" s="235"/>
      <c r="L209" s="169">
        <v>255</v>
      </c>
    </row>
    <row r="210" spans="1:12">
      <c r="A210" s="166">
        <v>60524</v>
      </c>
      <c r="B210" s="229" t="s">
        <v>406</v>
      </c>
      <c r="C210" s="230"/>
      <c r="D210" s="230"/>
      <c r="E210" s="230"/>
      <c r="F210" s="231"/>
      <c r="G210" s="232" t="s">
        <v>292</v>
      </c>
      <c r="H210" s="233"/>
      <c r="I210" s="169">
        <v>265.2</v>
      </c>
      <c r="J210" s="234">
        <v>0</v>
      </c>
      <c r="K210" s="235"/>
      <c r="L210" s="169">
        <v>265.2</v>
      </c>
    </row>
    <row r="211" spans="1:12">
      <c r="A211" s="166">
        <v>60525</v>
      </c>
      <c r="B211" s="229" t="s">
        <v>407</v>
      </c>
      <c r="C211" s="230"/>
      <c r="D211" s="230"/>
      <c r="E211" s="230"/>
      <c r="F211" s="231"/>
      <c r="G211" s="232" t="s">
        <v>292</v>
      </c>
      <c r="H211" s="233"/>
      <c r="I211" s="169">
        <v>278.45999999999998</v>
      </c>
      <c r="J211" s="234">
        <v>0</v>
      </c>
      <c r="K211" s="235"/>
      <c r="L211" s="169">
        <v>278.45999999999998</v>
      </c>
    </row>
    <row r="212" spans="1:12">
      <c r="A212" s="166">
        <v>60800</v>
      </c>
      <c r="B212" s="229" t="s">
        <v>452</v>
      </c>
      <c r="C212" s="230"/>
      <c r="D212" s="230"/>
      <c r="E212" s="230"/>
      <c r="F212" s="231"/>
      <c r="G212" s="232" t="s">
        <v>292</v>
      </c>
      <c r="H212" s="233"/>
      <c r="I212" s="167">
        <v>0.08</v>
      </c>
      <c r="J212" s="236">
        <v>38.07</v>
      </c>
      <c r="K212" s="237"/>
      <c r="L212" s="168">
        <v>38.15</v>
      </c>
    </row>
    <row r="213" spans="1:12">
      <c r="A213" s="166">
        <v>60801</v>
      </c>
      <c r="B213" s="229" t="s">
        <v>453</v>
      </c>
      <c r="C213" s="230"/>
      <c r="D213" s="230"/>
      <c r="E213" s="230"/>
      <c r="F213" s="231"/>
      <c r="G213" s="232" t="s">
        <v>292</v>
      </c>
      <c r="H213" s="233"/>
      <c r="I213" s="167">
        <v>0</v>
      </c>
      <c r="J213" s="236">
        <v>36.130000000000003</v>
      </c>
      <c r="K213" s="237"/>
      <c r="L213" s="168">
        <v>36.130000000000003</v>
      </c>
    </row>
    <row r="214" spans="1:12">
      <c r="A214" s="166">
        <v>60802</v>
      </c>
      <c r="B214" s="229" t="s">
        <v>454</v>
      </c>
      <c r="C214" s="230"/>
      <c r="D214" s="230"/>
      <c r="E214" s="230"/>
      <c r="F214" s="231"/>
      <c r="G214" s="232" t="s">
        <v>292</v>
      </c>
      <c r="H214" s="233"/>
      <c r="I214" s="167">
        <v>0.08</v>
      </c>
      <c r="J214" s="236">
        <v>38.07</v>
      </c>
      <c r="K214" s="237"/>
      <c r="L214" s="168">
        <v>38.15</v>
      </c>
    </row>
    <row r="215" spans="1:12">
      <c r="A215" s="166">
        <v>60803</v>
      </c>
      <c r="B215" s="229" t="s">
        <v>455</v>
      </c>
      <c r="C215" s="230"/>
      <c r="D215" s="230"/>
      <c r="E215" s="230"/>
      <c r="F215" s="231"/>
      <c r="G215" s="232" t="s">
        <v>292</v>
      </c>
      <c r="H215" s="233"/>
      <c r="I215" s="168">
        <v>20</v>
      </c>
      <c r="J215" s="234">
        <v>0</v>
      </c>
      <c r="K215" s="235"/>
      <c r="L215" s="168">
        <v>20</v>
      </c>
    </row>
    <row r="216" spans="1:12">
      <c r="A216" s="166">
        <v>61101</v>
      </c>
      <c r="B216" s="229" t="s">
        <v>456</v>
      </c>
      <c r="C216" s="230"/>
      <c r="D216" s="230"/>
      <c r="E216" s="230"/>
      <c r="F216" s="231"/>
      <c r="G216" s="232" t="s">
        <v>273</v>
      </c>
      <c r="H216" s="233"/>
      <c r="I216" s="168">
        <v>46.19</v>
      </c>
      <c r="J216" s="236">
        <v>14.94</v>
      </c>
      <c r="K216" s="237"/>
      <c r="L216" s="168">
        <v>61.13</v>
      </c>
    </row>
    <row r="217" spans="1:12">
      <c r="A217" s="166">
        <v>61102</v>
      </c>
      <c r="B217" s="229" t="s">
        <v>457</v>
      </c>
      <c r="C217" s="230"/>
      <c r="D217" s="230"/>
      <c r="E217" s="230"/>
      <c r="F217" s="231"/>
      <c r="G217" s="232" t="s">
        <v>273</v>
      </c>
      <c r="H217" s="233"/>
      <c r="I217" s="168">
        <v>55.23</v>
      </c>
      <c r="J217" s="236">
        <v>16.61</v>
      </c>
      <c r="K217" s="237"/>
      <c r="L217" s="168">
        <v>71.84</v>
      </c>
    </row>
    <row r="218" spans="1:12">
      <c r="A218" s="166">
        <v>61106</v>
      </c>
      <c r="B218" s="229" t="s">
        <v>458</v>
      </c>
      <c r="C218" s="230"/>
      <c r="D218" s="230"/>
      <c r="E218" s="230"/>
      <c r="F218" s="231"/>
      <c r="G218" s="232" t="s">
        <v>273</v>
      </c>
      <c r="H218" s="233"/>
      <c r="I218" s="168">
        <v>14.87</v>
      </c>
      <c r="J218" s="236">
        <v>10.220000000000001</v>
      </c>
      <c r="K218" s="237"/>
      <c r="L218" s="168">
        <v>25.09</v>
      </c>
    </row>
    <row r="219" spans="1:12">
      <c r="A219" s="166">
        <v>61107</v>
      </c>
      <c r="B219" s="229" t="s">
        <v>459</v>
      </c>
      <c r="C219" s="230"/>
      <c r="D219" s="230"/>
      <c r="E219" s="230"/>
      <c r="F219" s="231"/>
      <c r="G219" s="232" t="s">
        <v>273</v>
      </c>
      <c r="H219" s="233"/>
      <c r="I219" s="167">
        <v>8.94</v>
      </c>
      <c r="J219" s="234">
        <v>8.25</v>
      </c>
      <c r="K219" s="235"/>
      <c r="L219" s="168">
        <v>17.190000000000001</v>
      </c>
    </row>
    <row r="220" spans="1:12">
      <c r="A220" s="166">
        <v>61108</v>
      </c>
      <c r="B220" s="229" t="s">
        <v>460</v>
      </c>
      <c r="C220" s="230"/>
      <c r="D220" s="230"/>
      <c r="E220" s="230"/>
      <c r="F220" s="231"/>
      <c r="G220" s="232" t="s">
        <v>273</v>
      </c>
      <c r="H220" s="233"/>
      <c r="I220" s="167">
        <v>6.96</v>
      </c>
      <c r="J220" s="234">
        <v>7.6</v>
      </c>
      <c r="K220" s="235"/>
      <c r="L220" s="168">
        <v>14.56</v>
      </c>
    </row>
    <row r="221" spans="1:12">
      <c r="A221" s="166">
        <v>61130</v>
      </c>
      <c r="B221" s="229" t="s">
        <v>461</v>
      </c>
      <c r="C221" s="230"/>
      <c r="D221" s="230"/>
      <c r="E221" s="230"/>
      <c r="F221" s="231"/>
      <c r="G221" s="232" t="s">
        <v>273</v>
      </c>
      <c r="H221" s="233"/>
      <c r="I221" s="169">
        <v>131.29</v>
      </c>
      <c r="J221" s="238">
        <v>127.05</v>
      </c>
      <c r="K221" s="239"/>
      <c r="L221" s="169">
        <v>258.33999999999997</v>
      </c>
    </row>
    <row r="222" spans="1:12">
      <c r="A222" s="166">
        <v>67000</v>
      </c>
      <c r="B222" s="229" t="s">
        <v>462</v>
      </c>
      <c r="C222" s="230"/>
      <c r="D222" s="230"/>
      <c r="E222" s="230"/>
      <c r="F222" s="231"/>
      <c r="G222" s="232" t="s">
        <v>463</v>
      </c>
      <c r="H222" s="233"/>
      <c r="I222" s="167">
        <v>0</v>
      </c>
      <c r="J222" s="234">
        <v>0</v>
      </c>
      <c r="K222" s="235"/>
      <c r="L222" s="167">
        <v>0</v>
      </c>
    </row>
    <row r="223" spans="1:12">
      <c r="A223" s="166">
        <v>67002</v>
      </c>
      <c r="B223" s="229" t="s">
        <v>464</v>
      </c>
      <c r="C223" s="230"/>
      <c r="D223" s="230"/>
      <c r="E223" s="230"/>
      <c r="F223" s="231"/>
      <c r="G223" s="232" t="s">
        <v>301</v>
      </c>
      <c r="H223" s="233"/>
      <c r="I223" s="167">
        <v>0.11</v>
      </c>
      <c r="J223" s="234">
        <v>1.01</v>
      </c>
      <c r="K223" s="235"/>
      <c r="L223" s="167">
        <v>1.1200000000000001</v>
      </c>
    </row>
    <row r="224" spans="1:12">
      <c r="A224" s="166">
        <v>67006</v>
      </c>
      <c r="B224" s="229" t="s">
        <v>465</v>
      </c>
      <c r="C224" s="230"/>
      <c r="D224" s="230"/>
      <c r="E224" s="230"/>
      <c r="F224" s="231"/>
      <c r="G224" s="232" t="s">
        <v>273</v>
      </c>
      <c r="H224" s="233"/>
      <c r="I224" s="167">
        <v>0</v>
      </c>
      <c r="J224" s="234">
        <v>5.9</v>
      </c>
      <c r="K224" s="235"/>
      <c r="L224" s="167">
        <v>5.9</v>
      </c>
    </row>
    <row r="225" spans="1:12">
      <c r="A225" s="166">
        <v>67010</v>
      </c>
      <c r="B225" s="229" t="s">
        <v>466</v>
      </c>
      <c r="C225" s="230"/>
      <c r="D225" s="230"/>
      <c r="E225" s="230"/>
      <c r="F225" s="231"/>
      <c r="G225" s="232" t="s">
        <v>292</v>
      </c>
      <c r="H225" s="233"/>
      <c r="I225" s="167">
        <v>0</v>
      </c>
      <c r="J225" s="240">
        <v>1087.3499999999999</v>
      </c>
      <c r="K225" s="241"/>
      <c r="L225" s="170">
        <v>1087.3499999999999</v>
      </c>
    </row>
    <row r="226" spans="1:12">
      <c r="A226" s="166">
        <v>67014</v>
      </c>
      <c r="B226" s="229" t="s">
        <v>467</v>
      </c>
      <c r="C226" s="230"/>
      <c r="D226" s="230"/>
      <c r="E226" s="230"/>
      <c r="F226" s="231"/>
      <c r="G226" s="232" t="s">
        <v>273</v>
      </c>
      <c r="H226" s="233"/>
      <c r="I226" s="167">
        <v>0.01</v>
      </c>
      <c r="J226" s="236">
        <v>20.260000000000002</v>
      </c>
      <c r="K226" s="237"/>
      <c r="L226" s="168">
        <v>20.27</v>
      </c>
    </row>
    <row r="227" spans="1:12">
      <c r="A227" s="166">
        <v>67016</v>
      </c>
      <c r="B227" s="229" t="s">
        <v>468</v>
      </c>
      <c r="C227" s="230"/>
      <c r="D227" s="230"/>
      <c r="E227" s="230"/>
      <c r="F227" s="231"/>
      <c r="G227" s="232" t="s">
        <v>273</v>
      </c>
      <c r="H227" s="233"/>
      <c r="I227" s="167">
        <v>0.01</v>
      </c>
      <c r="J227" s="236">
        <v>20.190000000000001</v>
      </c>
      <c r="K227" s="237"/>
      <c r="L227" s="168">
        <v>20.2</v>
      </c>
    </row>
    <row r="228" spans="1:12">
      <c r="A228" s="166">
        <v>67018</v>
      </c>
      <c r="B228" s="229" t="s">
        <v>469</v>
      </c>
      <c r="C228" s="230"/>
      <c r="D228" s="230"/>
      <c r="E228" s="230"/>
      <c r="F228" s="231"/>
      <c r="G228" s="232" t="s">
        <v>273</v>
      </c>
      <c r="H228" s="233"/>
      <c r="I228" s="167">
        <v>0.02</v>
      </c>
      <c r="J228" s="234">
        <v>3.34</v>
      </c>
      <c r="K228" s="235"/>
      <c r="L228" s="167">
        <v>3.36</v>
      </c>
    </row>
    <row r="229" spans="1:12">
      <c r="A229" s="166">
        <v>67022</v>
      </c>
      <c r="B229" s="229" t="s">
        <v>470</v>
      </c>
      <c r="C229" s="230"/>
      <c r="D229" s="230"/>
      <c r="E229" s="230"/>
      <c r="F229" s="231"/>
      <c r="G229" s="232" t="s">
        <v>273</v>
      </c>
      <c r="H229" s="233"/>
      <c r="I229" s="167">
        <v>0.01</v>
      </c>
      <c r="J229" s="234">
        <v>1.1100000000000001</v>
      </c>
      <c r="K229" s="235"/>
      <c r="L229" s="167">
        <v>1.1200000000000001</v>
      </c>
    </row>
    <row r="230" spans="1:12">
      <c r="A230" s="166">
        <v>67026</v>
      </c>
      <c r="B230" s="229" t="s">
        <v>471</v>
      </c>
      <c r="C230" s="230"/>
      <c r="D230" s="230"/>
      <c r="E230" s="230"/>
      <c r="F230" s="231"/>
      <c r="G230" s="232" t="s">
        <v>273</v>
      </c>
      <c r="H230" s="233"/>
      <c r="I230" s="167">
        <v>9.25</v>
      </c>
      <c r="J230" s="236">
        <v>29.35</v>
      </c>
      <c r="K230" s="237"/>
      <c r="L230" s="168">
        <v>38.6</v>
      </c>
    </row>
    <row r="231" spans="1:12">
      <c r="A231" s="166">
        <v>67058</v>
      </c>
      <c r="B231" s="229" t="s">
        <v>472</v>
      </c>
      <c r="C231" s="230"/>
      <c r="D231" s="230"/>
      <c r="E231" s="230"/>
      <c r="F231" s="231"/>
      <c r="G231" s="232" t="s">
        <v>273</v>
      </c>
      <c r="H231" s="233"/>
      <c r="I231" s="167">
        <v>4.7</v>
      </c>
      <c r="J231" s="234">
        <v>4.76</v>
      </c>
      <c r="K231" s="235"/>
      <c r="L231" s="167">
        <v>9.4600000000000009</v>
      </c>
    </row>
    <row r="232" spans="1:12">
      <c r="A232" s="166">
        <v>67062</v>
      </c>
      <c r="B232" s="229" t="s">
        <v>473</v>
      </c>
      <c r="C232" s="230"/>
      <c r="D232" s="230"/>
      <c r="E232" s="230"/>
      <c r="F232" s="231"/>
      <c r="G232" s="232" t="s">
        <v>292</v>
      </c>
      <c r="H232" s="233"/>
      <c r="I232" s="170">
        <v>2996.38</v>
      </c>
      <c r="J232" s="238">
        <v>242.69</v>
      </c>
      <c r="K232" s="239"/>
      <c r="L232" s="170">
        <v>3239.07</v>
      </c>
    </row>
    <row r="233" spans="1:12">
      <c r="A233" s="166">
        <v>67070</v>
      </c>
      <c r="B233" s="229" t="s">
        <v>474</v>
      </c>
      <c r="C233" s="230"/>
      <c r="D233" s="230"/>
      <c r="E233" s="230"/>
      <c r="F233" s="231"/>
      <c r="G233" s="232" t="s">
        <v>273</v>
      </c>
      <c r="H233" s="233"/>
      <c r="I233" s="167">
        <v>1.07</v>
      </c>
      <c r="J233" s="234">
        <v>2.38</v>
      </c>
      <c r="K233" s="235"/>
      <c r="L233" s="167">
        <v>3.45</v>
      </c>
    </row>
    <row r="234" spans="1:12">
      <c r="A234" s="166">
        <v>67078</v>
      </c>
      <c r="B234" s="229" t="s">
        <v>475</v>
      </c>
      <c r="C234" s="230"/>
      <c r="D234" s="230"/>
      <c r="E234" s="230"/>
      <c r="F234" s="231"/>
      <c r="G234" s="232" t="s">
        <v>273</v>
      </c>
      <c r="H234" s="233"/>
      <c r="I234" s="167">
        <v>0.51</v>
      </c>
      <c r="J234" s="234">
        <v>4.84</v>
      </c>
      <c r="K234" s="235"/>
      <c r="L234" s="167">
        <v>5.35</v>
      </c>
    </row>
    <row r="235" spans="1:12">
      <c r="A235" s="166">
        <v>67082</v>
      </c>
      <c r="B235" s="229" t="s">
        <v>476</v>
      </c>
      <c r="C235" s="230"/>
      <c r="D235" s="230"/>
      <c r="E235" s="230"/>
      <c r="F235" s="231"/>
      <c r="G235" s="232" t="s">
        <v>273</v>
      </c>
      <c r="H235" s="233"/>
      <c r="I235" s="167">
        <v>1.1399999999999999</v>
      </c>
      <c r="J235" s="234">
        <v>5.21</v>
      </c>
      <c r="K235" s="235"/>
      <c r="L235" s="167">
        <v>6.35</v>
      </c>
    </row>
    <row r="236" spans="1:12">
      <c r="A236" s="171">
        <v>169</v>
      </c>
      <c r="B236" s="242" t="s">
        <v>256</v>
      </c>
      <c r="C236" s="243"/>
      <c r="D236" s="243"/>
      <c r="E236" s="243"/>
      <c r="F236" s="243"/>
      <c r="G236" s="243"/>
      <c r="H236" s="243"/>
      <c r="I236" s="243"/>
      <c r="J236" s="243"/>
      <c r="K236" s="243"/>
      <c r="L236" s="244"/>
    </row>
    <row r="237" spans="1:12">
      <c r="A237" s="166">
        <v>70000</v>
      </c>
      <c r="B237" s="229" t="s">
        <v>477</v>
      </c>
      <c r="C237" s="230"/>
      <c r="D237" s="230"/>
      <c r="E237" s="230"/>
      <c r="F237" s="231"/>
      <c r="G237" s="232"/>
      <c r="H237" s="233"/>
      <c r="I237" s="167">
        <v>0</v>
      </c>
      <c r="J237" s="234">
        <v>0</v>
      </c>
      <c r="K237" s="235"/>
      <c r="L237" s="167">
        <v>0</v>
      </c>
    </row>
    <row r="238" spans="1:12">
      <c r="A238" s="166">
        <v>70204</v>
      </c>
      <c r="B238" s="229" t="s">
        <v>479</v>
      </c>
      <c r="C238" s="230"/>
      <c r="D238" s="230"/>
      <c r="E238" s="230"/>
      <c r="F238" s="231"/>
      <c r="G238" s="232" t="s">
        <v>281</v>
      </c>
      <c r="H238" s="233"/>
      <c r="I238" s="167">
        <v>6</v>
      </c>
      <c r="J238" s="234">
        <v>6.61</v>
      </c>
      <c r="K238" s="235"/>
      <c r="L238" s="168">
        <v>12.61</v>
      </c>
    </row>
    <row r="239" spans="1:12">
      <c r="A239" s="166">
        <v>70207</v>
      </c>
      <c r="B239" s="229" t="s">
        <v>480</v>
      </c>
      <c r="C239" s="230"/>
      <c r="D239" s="230"/>
      <c r="E239" s="230"/>
      <c r="F239" s="231"/>
      <c r="G239" s="232" t="s">
        <v>281</v>
      </c>
      <c r="H239" s="233"/>
      <c r="I239" s="167">
        <v>1.73</v>
      </c>
      <c r="J239" s="234">
        <v>3.97</v>
      </c>
      <c r="K239" s="235"/>
      <c r="L239" s="167">
        <v>5.7</v>
      </c>
    </row>
    <row r="240" spans="1:12">
      <c r="A240" s="166">
        <v>70211</v>
      </c>
      <c r="B240" s="229" t="s">
        <v>153</v>
      </c>
      <c r="C240" s="230"/>
      <c r="D240" s="230"/>
      <c r="E240" s="230"/>
      <c r="F240" s="231"/>
      <c r="G240" s="232" t="s">
        <v>281</v>
      </c>
      <c r="H240" s="233"/>
      <c r="I240" s="167">
        <v>0.14000000000000001</v>
      </c>
      <c r="J240" s="234">
        <v>0.35</v>
      </c>
      <c r="K240" s="235"/>
      <c r="L240" s="167">
        <v>0.49</v>
      </c>
    </row>
    <row r="241" spans="1:12">
      <c r="A241" s="166">
        <v>70218</v>
      </c>
      <c r="B241" s="229" t="s">
        <v>481</v>
      </c>
      <c r="C241" s="230"/>
      <c r="D241" s="230"/>
      <c r="E241" s="230"/>
      <c r="F241" s="231"/>
      <c r="G241" s="232" t="s">
        <v>383</v>
      </c>
      <c r="H241" s="233"/>
      <c r="I241" s="167">
        <v>0.28999999999999998</v>
      </c>
      <c r="J241" s="234">
        <v>1.08</v>
      </c>
      <c r="K241" s="235"/>
      <c r="L241" s="167">
        <v>1.37</v>
      </c>
    </row>
    <row r="242" spans="1:12">
      <c r="A242" s="166">
        <v>70220</v>
      </c>
      <c r="B242" s="229" t="s">
        <v>2255</v>
      </c>
      <c r="C242" s="230"/>
      <c r="D242" s="230"/>
      <c r="E242" s="230"/>
      <c r="F242" s="231"/>
      <c r="G242" s="232" t="s">
        <v>281</v>
      </c>
      <c r="H242" s="233"/>
      <c r="I242" s="168">
        <v>70.930000000000007</v>
      </c>
      <c r="J242" s="236">
        <v>10.57</v>
      </c>
      <c r="K242" s="237"/>
      <c r="L242" s="168">
        <v>81.5</v>
      </c>
    </row>
    <row r="243" spans="1:12">
      <c r="A243" s="166">
        <v>70221</v>
      </c>
      <c r="B243" s="229" t="s">
        <v>2256</v>
      </c>
      <c r="C243" s="230"/>
      <c r="D243" s="230"/>
      <c r="E243" s="230"/>
      <c r="F243" s="231"/>
      <c r="G243" s="232" t="s">
        <v>281</v>
      </c>
      <c r="H243" s="233"/>
      <c r="I243" s="168">
        <v>74.39</v>
      </c>
      <c r="J243" s="236">
        <v>10.57</v>
      </c>
      <c r="K243" s="237"/>
      <c r="L243" s="168">
        <v>84.96</v>
      </c>
    </row>
    <row r="244" spans="1:12">
      <c r="A244" s="166">
        <v>70225</v>
      </c>
      <c r="B244" s="229" t="s">
        <v>2257</v>
      </c>
      <c r="C244" s="230"/>
      <c r="D244" s="230"/>
      <c r="E244" s="230"/>
      <c r="F244" s="231"/>
      <c r="G244" s="232" t="s">
        <v>281</v>
      </c>
      <c r="H244" s="233"/>
      <c r="I244" s="168">
        <v>75.989999999999995</v>
      </c>
      <c r="J244" s="236">
        <v>10.57</v>
      </c>
      <c r="K244" s="237"/>
      <c r="L244" s="168">
        <v>86.56</v>
      </c>
    </row>
    <row r="245" spans="1:12">
      <c r="A245" s="166">
        <v>70226</v>
      </c>
      <c r="B245" s="229" t="s">
        <v>2258</v>
      </c>
      <c r="C245" s="230"/>
      <c r="D245" s="230"/>
      <c r="E245" s="230"/>
      <c r="F245" s="231"/>
      <c r="G245" s="232" t="s">
        <v>281</v>
      </c>
      <c r="H245" s="233"/>
      <c r="I245" s="168">
        <v>65.400000000000006</v>
      </c>
      <c r="J245" s="236">
        <v>10.57</v>
      </c>
      <c r="K245" s="237"/>
      <c r="L245" s="168">
        <v>75.97</v>
      </c>
    </row>
    <row r="246" spans="1:12">
      <c r="A246" s="166">
        <v>70229</v>
      </c>
      <c r="B246" s="229" t="s">
        <v>487</v>
      </c>
      <c r="C246" s="230"/>
      <c r="D246" s="230"/>
      <c r="E246" s="230"/>
      <c r="F246" s="231"/>
      <c r="G246" s="232" t="s">
        <v>412</v>
      </c>
      <c r="H246" s="233"/>
      <c r="I246" s="167">
        <v>6.5</v>
      </c>
      <c r="J246" s="236">
        <v>23.96</v>
      </c>
      <c r="K246" s="237"/>
      <c r="L246" s="168">
        <v>30.46</v>
      </c>
    </row>
    <row r="247" spans="1:12">
      <c r="A247" s="166">
        <v>70230</v>
      </c>
      <c r="B247" s="229" t="s">
        <v>488</v>
      </c>
      <c r="C247" s="230"/>
      <c r="D247" s="230"/>
      <c r="E247" s="230"/>
      <c r="F247" s="231"/>
      <c r="G247" s="232" t="s">
        <v>281</v>
      </c>
      <c r="H247" s="233"/>
      <c r="I247" s="168">
        <v>10.32</v>
      </c>
      <c r="J247" s="234">
        <v>7.93</v>
      </c>
      <c r="K247" s="235"/>
      <c r="L247" s="168">
        <v>18.25</v>
      </c>
    </row>
    <row r="248" spans="1:12">
      <c r="A248" s="166">
        <v>70231</v>
      </c>
      <c r="B248" s="229" t="s">
        <v>489</v>
      </c>
      <c r="C248" s="230"/>
      <c r="D248" s="230"/>
      <c r="E248" s="230"/>
      <c r="F248" s="231"/>
      <c r="G248" s="232" t="s">
        <v>281</v>
      </c>
      <c r="H248" s="233"/>
      <c r="I248" s="168">
        <v>12.13</v>
      </c>
      <c r="J248" s="236">
        <v>11.9</v>
      </c>
      <c r="K248" s="237"/>
      <c r="L248" s="168">
        <v>24.03</v>
      </c>
    </row>
    <row r="249" spans="1:12">
      <c r="A249" s="166">
        <v>70232</v>
      </c>
      <c r="B249" s="229" t="s">
        <v>490</v>
      </c>
      <c r="C249" s="230"/>
      <c r="D249" s="230"/>
      <c r="E249" s="230"/>
      <c r="F249" s="231"/>
      <c r="G249" s="232" t="s">
        <v>281</v>
      </c>
      <c r="H249" s="233"/>
      <c r="I249" s="168">
        <v>18.079999999999998</v>
      </c>
      <c r="J249" s="236">
        <v>15.86</v>
      </c>
      <c r="K249" s="237"/>
      <c r="L249" s="168">
        <v>33.94</v>
      </c>
    </row>
    <row r="250" spans="1:12">
      <c r="A250" s="166">
        <v>70233</v>
      </c>
      <c r="B250" s="229" t="s">
        <v>491</v>
      </c>
      <c r="C250" s="230"/>
      <c r="D250" s="230"/>
      <c r="E250" s="230"/>
      <c r="F250" s="231"/>
      <c r="G250" s="232" t="s">
        <v>281</v>
      </c>
      <c r="H250" s="233"/>
      <c r="I250" s="168">
        <v>23.97</v>
      </c>
      <c r="J250" s="236">
        <v>17.18</v>
      </c>
      <c r="K250" s="237"/>
      <c r="L250" s="168">
        <v>41.15</v>
      </c>
    </row>
    <row r="251" spans="1:12">
      <c r="A251" s="166">
        <v>70240</v>
      </c>
      <c r="B251" s="229" t="s">
        <v>492</v>
      </c>
      <c r="C251" s="230"/>
      <c r="D251" s="230"/>
      <c r="E251" s="230"/>
      <c r="F251" s="231"/>
      <c r="G251" s="232" t="s">
        <v>281</v>
      </c>
      <c r="H251" s="233"/>
      <c r="I251" s="168">
        <v>11.28</v>
      </c>
      <c r="J251" s="234">
        <v>7.93</v>
      </c>
      <c r="K251" s="235"/>
      <c r="L251" s="168">
        <v>19.21</v>
      </c>
    </row>
    <row r="252" spans="1:12">
      <c r="A252" s="166">
        <v>70241</v>
      </c>
      <c r="B252" s="229" t="s">
        <v>493</v>
      </c>
      <c r="C252" s="230"/>
      <c r="D252" s="230"/>
      <c r="E252" s="230"/>
      <c r="F252" s="231"/>
      <c r="G252" s="232" t="s">
        <v>281</v>
      </c>
      <c r="H252" s="233"/>
      <c r="I252" s="168">
        <v>21.67</v>
      </c>
      <c r="J252" s="236">
        <v>11.9</v>
      </c>
      <c r="K252" s="237"/>
      <c r="L252" s="168">
        <v>33.57</v>
      </c>
    </row>
    <row r="253" spans="1:12">
      <c r="A253" s="166">
        <v>70242</v>
      </c>
      <c r="B253" s="229" t="s">
        <v>494</v>
      </c>
      <c r="C253" s="230"/>
      <c r="D253" s="230"/>
      <c r="E253" s="230"/>
      <c r="F253" s="231"/>
      <c r="G253" s="232" t="s">
        <v>281</v>
      </c>
      <c r="H253" s="233"/>
      <c r="I253" s="168">
        <v>35.909999999999997</v>
      </c>
      <c r="J253" s="236">
        <v>15.86</v>
      </c>
      <c r="K253" s="237"/>
      <c r="L253" s="168">
        <v>51.77</v>
      </c>
    </row>
    <row r="254" spans="1:12">
      <c r="A254" s="166">
        <v>70243</v>
      </c>
      <c r="B254" s="229" t="s">
        <v>495</v>
      </c>
      <c r="C254" s="230"/>
      <c r="D254" s="230"/>
      <c r="E254" s="230"/>
      <c r="F254" s="231"/>
      <c r="G254" s="232" t="s">
        <v>281</v>
      </c>
      <c r="H254" s="233"/>
      <c r="I254" s="168">
        <v>49.15</v>
      </c>
      <c r="J254" s="236">
        <v>17.18</v>
      </c>
      <c r="K254" s="237"/>
      <c r="L254" s="168">
        <v>66.33</v>
      </c>
    </row>
    <row r="255" spans="1:12">
      <c r="A255" s="166">
        <v>70250</v>
      </c>
      <c r="B255" s="229" t="s">
        <v>496</v>
      </c>
      <c r="C255" s="230"/>
      <c r="D255" s="230"/>
      <c r="E255" s="230"/>
      <c r="F255" s="231"/>
      <c r="G255" s="232" t="s">
        <v>281</v>
      </c>
      <c r="H255" s="233"/>
      <c r="I255" s="167">
        <v>0.81</v>
      </c>
      <c r="J255" s="234">
        <v>0</v>
      </c>
      <c r="K255" s="235"/>
      <c r="L255" s="167">
        <v>0.81</v>
      </c>
    </row>
    <row r="256" spans="1:12">
      <c r="A256" s="166">
        <v>70251</v>
      </c>
      <c r="B256" s="229" t="s">
        <v>497</v>
      </c>
      <c r="C256" s="230"/>
      <c r="D256" s="230"/>
      <c r="E256" s="230"/>
      <c r="F256" s="231"/>
      <c r="G256" s="232" t="s">
        <v>281</v>
      </c>
      <c r="H256" s="233"/>
      <c r="I256" s="167">
        <v>0.06</v>
      </c>
      <c r="J256" s="234">
        <v>0</v>
      </c>
      <c r="K256" s="235"/>
      <c r="L256" s="167">
        <v>0.06</v>
      </c>
    </row>
    <row r="257" spans="1:12">
      <c r="A257" s="166">
        <v>70252</v>
      </c>
      <c r="B257" s="229" t="s">
        <v>498</v>
      </c>
      <c r="C257" s="230"/>
      <c r="D257" s="230"/>
      <c r="E257" s="230"/>
      <c r="F257" s="231"/>
      <c r="G257" s="232" t="s">
        <v>281</v>
      </c>
      <c r="H257" s="233"/>
      <c r="I257" s="167">
        <v>7.0000000000000007E-2</v>
      </c>
      <c r="J257" s="234">
        <v>0</v>
      </c>
      <c r="K257" s="235"/>
      <c r="L257" s="167">
        <v>7.0000000000000007E-2</v>
      </c>
    </row>
    <row r="258" spans="1:12">
      <c r="A258" s="166">
        <v>70253</v>
      </c>
      <c r="B258" s="229" t="s">
        <v>2259</v>
      </c>
      <c r="C258" s="230"/>
      <c r="D258" s="230"/>
      <c r="E258" s="230"/>
      <c r="F258" s="231"/>
      <c r="G258" s="232" t="s">
        <v>334</v>
      </c>
      <c r="H258" s="233"/>
      <c r="I258" s="167">
        <v>3.23</v>
      </c>
      <c r="J258" s="234">
        <v>6.61</v>
      </c>
      <c r="K258" s="235"/>
      <c r="L258" s="167">
        <v>9.84</v>
      </c>
    </row>
    <row r="259" spans="1:12">
      <c r="A259" s="166">
        <v>70254</v>
      </c>
      <c r="B259" s="229" t="s">
        <v>2260</v>
      </c>
      <c r="C259" s="230"/>
      <c r="D259" s="230"/>
      <c r="E259" s="230"/>
      <c r="F259" s="231"/>
      <c r="G259" s="232" t="s">
        <v>334</v>
      </c>
      <c r="H259" s="233"/>
      <c r="I259" s="167">
        <v>4.2300000000000004</v>
      </c>
      <c r="J259" s="234">
        <v>6.61</v>
      </c>
      <c r="K259" s="235"/>
      <c r="L259" s="168">
        <v>10.84</v>
      </c>
    </row>
    <row r="260" spans="1:12">
      <c r="A260" s="166">
        <v>70255</v>
      </c>
      <c r="B260" s="229" t="s">
        <v>2261</v>
      </c>
      <c r="C260" s="230"/>
      <c r="D260" s="230"/>
      <c r="E260" s="230"/>
      <c r="F260" s="231"/>
      <c r="G260" s="232" t="s">
        <v>334</v>
      </c>
      <c r="H260" s="233"/>
      <c r="I260" s="167">
        <v>9.6300000000000008</v>
      </c>
      <c r="J260" s="234">
        <v>6.61</v>
      </c>
      <c r="K260" s="235"/>
      <c r="L260" s="168">
        <v>16.239999999999998</v>
      </c>
    </row>
    <row r="261" spans="1:12">
      <c r="A261" s="166">
        <v>70256</v>
      </c>
      <c r="B261" s="229" t="s">
        <v>2262</v>
      </c>
      <c r="C261" s="230"/>
      <c r="D261" s="230"/>
      <c r="E261" s="230"/>
      <c r="F261" s="231"/>
      <c r="G261" s="232" t="s">
        <v>334</v>
      </c>
      <c r="H261" s="233"/>
      <c r="I261" s="167">
        <v>9.93</v>
      </c>
      <c r="J261" s="234">
        <v>6.61</v>
      </c>
      <c r="K261" s="235"/>
      <c r="L261" s="168">
        <v>16.54</v>
      </c>
    </row>
    <row r="262" spans="1:12">
      <c r="A262" s="166">
        <v>70257</v>
      </c>
      <c r="B262" s="229" t="s">
        <v>2263</v>
      </c>
      <c r="C262" s="230"/>
      <c r="D262" s="230"/>
      <c r="E262" s="230"/>
      <c r="F262" s="231"/>
      <c r="G262" s="232" t="s">
        <v>334</v>
      </c>
      <c r="H262" s="233"/>
      <c r="I262" s="168">
        <v>12.7</v>
      </c>
      <c r="J262" s="234">
        <v>6.61</v>
      </c>
      <c r="K262" s="235"/>
      <c r="L262" s="168">
        <v>19.309999999999999</v>
      </c>
    </row>
    <row r="263" spans="1:12">
      <c r="A263" s="166">
        <v>70260</v>
      </c>
      <c r="B263" s="229" t="s">
        <v>499</v>
      </c>
      <c r="C263" s="230"/>
      <c r="D263" s="230"/>
      <c r="E263" s="230"/>
      <c r="F263" s="231"/>
      <c r="G263" s="232" t="s">
        <v>301</v>
      </c>
      <c r="H263" s="233"/>
      <c r="I263" s="168">
        <v>34.049999999999997</v>
      </c>
      <c r="J263" s="236">
        <v>17.71</v>
      </c>
      <c r="K263" s="237"/>
      <c r="L263" s="168">
        <v>51.76</v>
      </c>
    </row>
    <row r="264" spans="1:12">
      <c r="A264" s="166">
        <v>70261</v>
      </c>
      <c r="B264" s="229" t="s">
        <v>156</v>
      </c>
      <c r="C264" s="230"/>
      <c r="D264" s="230"/>
      <c r="E264" s="230"/>
      <c r="F264" s="231"/>
      <c r="G264" s="232" t="s">
        <v>301</v>
      </c>
      <c r="H264" s="233"/>
      <c r="I264" s="168">
        <v>58</v>
      </c>
      <c r="J264" s="236">
        <v>17.71</v>
      </c>
      <c r="K264" s="237"/>
      <c r="L264" s="168">
        <v>75.709999999999994</v>
      </c>
    </row>
    <row r="265" spans="1:12">
      <c r="A265" s="166">
        <v>70262</v>
      </c>
      <c r="B265" s="229" t="s">
        <v>500</v>
      </c>
      <c r="C265" s="230"/>
      <c r="D265" s="230"/>
      <c r="E265" s="230"/>
      <c r="F265" s="231"/>
      <c r="G265" s="232" t="s">
        <v>301</v>
      </c>
      <c r="H265" s="233"/>
      <c r="I265" s="168">
        <v>60.01</v>
      </c>
      <c r="J265" s="236">
        <v>17.71</v>
      </c>
      <c r="K265" s="237"/>
      <c r="L265" s="168">
        <v>77.72</v>
      </c>
    </row>
    <row r="266" spans="1:12">
      <c r="A266" s="166">
        <v>70263</v>
      </c>
      <c r="B266" s="229" t="s">
        <v>501</v>
      </c>
      <c r="C266" s="230"/>
      <c r="D266" s="230"/>
      <c r="E266" s="230"/>
      <c r="F266" s="231"/>
      <c r="G266" s="232" t="s">
        <v>301</v>
      </c>
      <c r="H266" s="233"/>
      <c r="I266" s="168">
        <v>95.78</v>
      </c>
      <c r="J266" s="236">
        <v>17.71</v>
      </c>
      <c r="K266" s="237"/>
      <c r="L266" s="169">
        <v>113.49</v>
      </c>
    </row>
    <row r="267" spans="1:12">
      <c r="A267" s="166">
        <v>70264</v>
      </c>
      <c r="B267" s="229" t="s">
        <v>502</v>
      </c>
      <c r="C267" s="230"/>
      <c r="D267" s="230"/>
      <c r="E267" s="230"/>
      <c r="F267" s="231"/>
      <c r="G267" s="232" t="s">
        <v>301</v>
      </c>
      <c r="H267" s="233"/>
      <c r="I267" s="168">
        <v>55.12</v>
      </c>
      <c r="J267" s="236">
        <v>17.71</v>
      </c>
      <c r="K267" s="237"/>
      <c r="L267" s="168">
        <v>72.83</v>
      </c>
    </row>
    <row r="268" spans="1:12">
      <c r="A268" s="166">
        <v>70265</v>
      </c>
      <c r="B268" s="229" t="s">
        <v>503</v>
      </c>
      <c r="C268" s="230"/>
      <c r="D268" s="230"/>
      <c r="E268" s="230"/>
      <c r="F268" s="231"/>
      <c r="G268" s="232" t="s">
        <v>301</v>
      </c>
      <c r="H268" s="233"/>
      <c r="I268" s="168">
        <v>85.05</v>
      </c>
      <c r="J268" s="236">
        <v>17.71</v>
      </c>
      <c r="K268" s="237"/>
      <c r="L268" s="169">
        <v>102.76</v>
      </c>
    </row>
    <row r="269" spans="1:12">
      <c r="A269" s="166">
        <v>70266</v>
      </c>
      <c r="B269" s="229" t="s">
        <v>504</v>
      </c>
      <c r="C269" s="230"/>
      <c r="D269" s="230"/>
      <c r="E269" s="230"/>
      <c r="F269" s="231"/>
      <c r="G269" s="232" t="s">
        <v>301</v>
      </c>
      <c r="H269" s="233"/>
      <c r="I269" s="168">
        <v>28.98</v>
      </c>
      <c r="J269" s="236">
        <v>17.71</v>
      </c>
      <c r="K269" s="237"/>
      <c r="L269" s="168">
        <v>46.69</v>
      </c>
    </row>
    <row r="270" spans="1:12">
      <c r="A270" s="166">
        <v>70267</v>
      </c>
      <c r="B270" s="229" t="s">
        <v>505</v>
      </c>
      <c r="C270" s="230"/>
      <c r="D270" s="230"/>
      <c r="E270" s="230"/>
      <c r="F270" s="231"/>
      <c r="G270" s="232" t="s">
        <v>301</v>
      </c>
      <c r="H270" s="233"/>
      <c r="I270" s="168">
        <v>88.18</v>
      </c>
      <c r="J270" s="236">
        <v>17.71</v>
      </c>
      <c r="K270" s="237"/>
      <c r="L270" s="169">
        <v>105.89</v>
      </c>
    </row>
    <row r="271" spans="1:12">
      <c r="A271" s="166">
        <v>70268</v>
      </c>
      <c r="B271" s="229" t="s">
        <v>506</v>
      </c>
      <c r="C271" s="230"/>
      <c r="D271" s="230"/>
      <c r="E271" s="230"/>
      <c r="F271" s="231"/>
      <c r="G271" s="232" t="s">
        <v>301</v>
      </c>
      <c r="H271" s="233"/>
      <c r="I271" s="169">
        <v>108.93</v>
      </c>
      <c r="J271" s="236">
        <v>17.71</v>
      </c>
      <c r="K271" s="237"/>
      <c r="L271" s="169">
        <v>126.64</v>
      </c>
    </row>
    <row r="272" spans="1:12">
      <c r="A272" s="166">
        <v>70269</v>
      </c>
      <c r="B272" s="229" t="s">
        <v>507</v>
      </c>
      <c r="C272" s="230"/>
      <c r="D272" s="230"/>
      <c r="E272" s="230"/>
      <c r="F272" s="231"/>
      <c r="G272" s="232" t="s">
        <v>301</v>
      </c>
      <c r="H272" s="233"/>
      <c r="I272" s="168">
        <v>38.520000000000003</v>
      </c>
      <c r="J272" s="236">
        <v>17.71</v>
      </c>
      <c r="K272" s="237"/>
      <c r="L272" s="168">
        <v>56.23</v>
      </c>
    </row>
    <row r="273" spans="1:12">
      <c r="A273" s="166">
        <v>70270</v>
      </c>
      <c r="B273" s="229" t="s">
        <v>508</v>
      </c>
      <c r="C273" s="230"/>
      <c r="D273" s="230"/>
      <c r="E273" s="230"/>
      <c r="F273" s="231"/>
      <c r="G273" s="232" t="s">
        <v>301</v>
      </c>
      <c r="H273" s="233"/>
      <c r="I273" s="168">
        <v>22.32</v>
      </c>
      <c r="J273" s="236">
        <v>17.71</v>
      </c>
      <c r="K273" s="237"/>
      <c r="L273" s="168">
        <v>40.03</v>
      </c>
    </row>
    <row r="274" spans="1:12">
      <c r="A274" s="166">
        <v>70271</v>
      </c>
      <c r="B274" s="229" t="s">
        <v>509</v>
      </c>
      <c r="C274" s="230"/>
      <c r="D274" s="230"/>
      <c r="E274" s="230"/>
      <c r="F274" s="231"/>
      <c r="G274" s="232" t="s">
        <v>301</v>
      </c>
      <c r="H274" s="233"/>
      <c r="I274" s="169">
        <v>132.66</v>
      </c>
      <c r="J274" s="236">
        <v>17.71</v>
      </c>
      <c r="K274" s="237"/>
      <c r="L274" s="169">
        <v>150.37</v>
      </c>
    </row>
    <row r="275" spans="1:12">
      <c r="A275" s="166">
        <v>70281</v>
      </c>
      <c r="B275" s="229" t="s">
        <v>510</v>
      </c>
      <c r="C275" s="230"/>
      <c r="D275" s="230"/>
      <c r="E275" s="230"/>
      <c r="F275" s="231"/>
      <c r="G275" s="232" t="s">
        <v>281</v>
      </c>
      <c r="H275" s="233"/>
      <c r="I275" s="167">
        <v>4.17</v>
      </c>
      <c r="J275" s="234">
        <v>3.68</v>
      </c>
      <c r="K275" s="235"/>
      <c r="L275" s="167">
        <v>7.85</v>
      </c>
    </row>
    <row r="276" spans="1:12">
      <c r="A276" s="166">
        <v>70282</v>
      </c>
      <c r="B276" s="229" t="s">
        <v>511</v>
      </c>
      <c r="C276" s="230"/>
      <c r="D276" s="230"/>
      <c r="E276" s="230"/>
      <c r="F276" s="231"/>
      <c r="G276" s="232" t="s">
        <v>281</v>
      </c>
      <c r="H276" s="233"/>
      <c r="I276" s="168">
        <v>43.71</v>
      </c>
      <c r="J276" s="236">
        <v>26.43</v>
      </c>
      <c r="K276" s="237"/>
      <c r="L276" s="168">
        <v>70.14</v>
      </c>
    </row>
    <row r="277" spans="1:12">
      <c r="A277" s="166">
        <v>70283</v>
      </c>
      <c r="B277" s="229" t="s">
        <v>512</v>
      </c>
      <c r="C277" s="230"/>
      <c r="D277" s="230"/>
      <c r="E277" s="230"/>
      <c r="F277" s="231"/>
      <c r="G277" s="232" t="s">
        <v>281</v>
      </c>
      <c r="H277" s="233"/>
      <c r="I277" s="167">
        <v>8.6999999999999993</v>
      </c>
      <c r="J277" s="234">
        <v>7.93</v>
      </c>
      <c r="K277" s="235"/>
      <c r="L277" s="168">
        <v>16.63</v>
      </c>
    </row>
    <row r="278" spans="1:12">
      <c r="A278" s="166">
        <v>70284</v>
      </c>
      <c r="B278" s="229" t="s">
        <v>513</v>
      </c>
      <c r="C278" s="230"/>
      <c r="D278" s="230"/>
      <c r="E278" s="230"/>
      <c r="F278" s="231"/>
      <c r="G278" s="232" t="s">
        <v>281</v>
      </c>
      <c r="H278" s="233"/>
      <c r="I278" s="167">
        <v>8.32</v>
      </c>
      <c r="J278" s="234">
        <v>7.93</v>
      </c>
      <c r="K278" s="235"/>
      <c r="L278" s="168">
        <v>16.25</v>
      </c>
    </row>
    <row r="279" spans="1:12">
      <c r="A279" s="166">
        <v>70285</v>
      </c>
      <c r="B279" s="229" t="s">
        <v>514</v>
      </c>
      <c r="C279" s="230"/>
      <c r="D279" s="230"/>
      <c r="E279" s="230"/>
      <c r="F279" s="231"/>
      <c r="G279" s="232" t="s">
        <v>281</v>
      </c>
      <c r="H279" s="233"/>
      <c r="I279" s="167">
        <v>5.17</v>
      </c>
      <c r="J279" s="234">
        <v>5.29</v>
      </c>
      <c r="K279" s="235"/>
      <c r="L279" s="168">
        <v>10.46</v>
      </c>
    </row>
    <row r="280" spans="1:12">
      <c r="A280" s="166">
        <v>70286</v>
      </c>
      <c r="B280" s="229" t="s">
        <v>515</v>
      </c>
      <c r="C280" s="230"/>
      <c r="D280" s="230"/>
      <c r="E280" s="230"/>
      <c r="F280" s="231"/>
      <c r="G280" s="232" t="s">
        <v>281</v>
      </c>
      <c r="H280" s="233"/>
      <c r="I280" s="167">
        <v>6.35</v>
      </c>
      <c r="J280" s="234">
        <v>5.29</v>
      </c>
      <c r="K280" s="235"/>
      <c r="L280" s="168">
        <v>11.64</v>
      </c>
    </row>
    <row r="281" spans="1:12">
      <c r="A281" s="166">
        <v>70287</v>
      </c>
      <c r="B281" s="229" t="s">
        <v>516</v>
      </c>
      <c r="C281" s="230"/>
      <c r="D281" s="230"/>
      <c r="E281" s="230"/>
      <c r="F281" s="231"/>
      <c r="G281" s="232" t="s">
        <v>281</v>
      </c>
      <c r="H281" s="233"/>
      <c r="I281" s="167">
        <v>4.8499999999999996</v>
      </c>
      <c r="J281" s="234">
        <v>5.29</v>
      </c>
      <c r="K281" s="235"/>
      <c r="L281" s="168">
        <v>10.14</v>
      </c>
    </row>
    <row r="282" spans="1:12">
      <c r="A282" s="166">
        <v>70288</v>
      </c>
      <c r="B282" s="229" t="s">
        <v>517</v>
      </c>
      <c r="C282" s="230"/>
      <c r="D282" s="230"/>
      <c r="E282" s="230"/>
      <c r="F282" s="231"/>
      <c r="G282" s="232" t="s">
        <v>281</v>
      </c>
      <c r="H282" s="233"/>
      <c r="I282" s="168">
        <v>12.04</v>
      </c>
      <c r="J282" s="234">
        <v>6.16</v>
      </c>
      <c r="K282" s="235"/>
      <c r="L282" s="168">
        <v>18.2</v>
      </c>
    </row>
    <row r="283" spans="1:12">
      <c r="A283" s="166">
        <v>70289</v>
      </c>
      <c r="B283" s="229" t="s">
        <v>518</v>
      </c>
      <c r="C283" s="230"/>
      <c r="D283" s="230"/>
      <c r="E283" s="230"/>
      <c r="F283" s="231"/>
      <c r="G283" s="232" t="s">
        <v>281</v>
      </c>
      <c r="H283" s="233"/>
      <c r="I283" s="168">
        <v>12.04</v>
      </c>
      <c r="J283" s="234">
        <v>6.16</v>
      </c>
      <c r="K283" s="235"/>
      <c r="L283" s="168">
        <v>18.2</v>
      </c>
    </row>
    <row r="284" spans="1:12">
      <c r="A284" s="166">
        <v>70290</v>
      </c>
      <c r="B284" s="229" t="s">
        <v>519</v>
      </c>
      <c r="C284" s="230"/>
      <c r="D284" s="230"/>
      <c r="E284" s="230"/>
      <c r="F284" s="231"/>
      <c r="G284" s="232" t="s">
        <v>281</v>
      </c>
      <c r="H284" s="233"/>
      <c r="I284" s="168">
        <v>25.95</v>
      </c>
      <c r="J284" s="234">
        <v>6.16</v>
      </c>
      <c r="K284" s="235"/>
      <c r="L284" s="168">
        <v>32.11</v>
      </c>
    </row>
    <row r="285" spans="1:12">
      <c r="A285" s="166">
        <v>70291</v>
      </c>
      <c r="B285" s="229" t="s">
        <v>520</v>
      </c>
      <c r="C285" s="230"/>
      <c r="D285" s="230"/>
      <c r="E285" s="230"/>
      <c r="F285" s="231"/>
      <c r="G285" s="232" t="s">
        <v>281</v>
      </c>
      <c r="H285" s="233"/>
      <c r="I285" s="168">
        <v>25.95</v>
      </c>
      <c r="J285" s="234">
        <v>7.05</v>
      </c>
      <c r="K285" s="235"/>
      <c r="L285" s="168">
        <v>33</v>
      </c>
    </row>
    <row r="286" spans="1:12">
      <c r="A286" s="166">
        <v>70292</v>
      </c>
      <c r="B286" s="229" t="s">
        <v>521</v>
      </c>
      <c r="C286" s="230"/>
      <c r="D286" s="230"/>
      <c r="E286" s="230"/>
      <c r="F286" s="231"/>
      <c r="G286" s="232" t="s">
        <v>281</v>
      </c>
      <c r="H286" s="233"/>
      <c r="I286" s="168">
        <v>49.29</v>
      </c>
      <c r="J286" s="234">
        <v>7.05</v>
      </c>
      <c r="K286" s="235"/>
      <c r="L286" s="168">
        <v>56.34</v>
      </c>
    </row>
    <row r="287" spans="1:12">
      <c r="A287" s="166">
        <v>70293</v>
      </c>
      <c r="B287" s="229" t="s">
        <v>522</v>
      </c>
      <c r="C287" s="230"/>
      <c r="D287" s="230"/>
      <c r="E287" s="230"/>
      <c r="F287" s="231"/>
      <c r="G287" s="232" t="s">
        <v>281</v>
      </c>
      <c r="H287" s="233"/>
      <c r="I287" s="168">
        <v>59.71</v>
      </c>
      <c r="J287" s="234">
        <v>7.05</v>
      </c>
      <c r="K287" s="235"/>
      <c r="L287" s="168">
        <v>66.760000000000005</v>
      </c>
    </row>
    <row r="288" spans="1:12">
      <c r="A288" s="166">
        <v>70295</v>
      </c>
      <c r="B288" s="229" t="s">
        <v>523</v>
      </c>
      <c r="C288" s="230"/>
      <c r="D288" s="230"/>
      <c r="E288" s="230"/>
      <c r="F288" s="231"/>
      <c r="G288" s="232" t="s">
        <v>281</v>
      </c>
      <c r="H288" s="233"/>
      <c r="I288" s="168">
        <v>87.21</v>
      </c>
      <c r="J288" s="234">
        <v>8.81</v>
      </c>
      <c r="K288" s="235"/>
      <c r="L288" s="168">
        <v>96.02</v>
      </c>
    </row>
    <row r="289" spans="1:12">
      <c r="A289" s="166">
        <v>70296</v>
      </c>
      <c r="B289" s="229" t="s">
        <v>524</v>
      </c>
      <c r="C289" s="230"/>
      <c r="D289" s="230"/>
      <c r="E289" s="230"/>
      <c r="F289" s="231"/>
      <c r="G289" s="232" t="s">
        <v>281</v>
      </c>
      <c r="H289" s="233"/>
      <c r="I289" s="168">
        <v>91.06</v>
      </c>
      <c r="J289" s="234">
        <v>8.81</v>
      </c>
      <c r="K289" s="235"/>
      <c r="L289" s="168">
        <v>99.87</v>
      </c>
    </row>
    <row r="290" spans="1:12">
      <c r="A290" s="166">
        <v>70297</v>
      </c>
      <c r="B290" s="229" t="s">
        <v>525</v>
      </c>
      <c r="C290" s="230"/>
      <c r="D290" s="230"/>
      <c r="E290" s="230"/>
      <c r="F290" s="231"/>
      <c r="G290" s="232" t="s">
        <v>281</v>
      </c>
      <c r="H290" s="233"/>
      <c r="I290" s="168">
        <v>99.26</v>
      </c>
      <c r="J290" s="234">
        <v>8.81</v>
      </c>
      <c r="K290" s="235"/>
      <c r="L290" s="169">
        <v>108.07</v>
      </c>
    </row>
    <row r="291" spans="1:12">
      <c r="A291" s="166">
        <v>70303</v>
      </c>
      <c r="B291" s="229" t="s">
        <v>526</v>
      </c>
      <c r="C291" s="230"/>
      <c r="D291" s="230"/>
      <c r="E291" s="230"/>
      <c r="F291" s="231"/>
      <c r="G291" s="232" t="s">
        <v>281</v>
      </c>
      <c r="H291" s="233"/>
      <c r="I291" s="168">
        <v>40.46</v>
      </c>
      <c r="J291" s="236">
        <v>13.22</v>
      </c>
      <c r="K291" s="237"/>
      <c r="L291" s="168">
        <v>53.68</v>
      </c>
    </row>
    <row r="292" spans="1:12">
      <c r="A292" s="166">
        <v>70305</v>
      </c>
      <c r="B292" s="229" t="s">
        <v>527</v>
      </c>
      <c r="C292" s="230"/>
      <c r="D292" s="230"/>
      <c r="E292" s="230"/>
      <c r="F292" s="231"/>
      <c r="G292" s="232" t="s">
        <v>281</v>
      </c>
      <c r="H292" s="233"/>
      <c r="I292" s="168">
        <v>41.11</v>
      </c>
      <c r="J292" s="236">
        <v>13.22</v>
      </c>
      <c r="K292" s="237"/>
      <c r="L292" s="168">
        <v>54.33</v>
      </c>
    </row>
    <row r="293" spans="1:12">
      <c r="A293" s="166">
        <v>70320</v>
      </c>
      <c r="B293" s="229" t="s">
        <v>528</v>
      </c>
      <c r="C293" s="230"/>
      <c r="D293" s="230"/>
      <c r="E293" s="230"/>
      <c r="F293" s="231"/>
      <c r="G293" s="232" t="s">
        <v>281</v>
      </c>
      <c r="H293" s="233"/>
      <c r="I293" s="167">
        <v>3.85</v>
      </c>
      <c r="J293" s="234">
        <v>1.85</v>
      </c>
      <c r="K293" s="235"/>
      <c r="L293" s="167">
        <v>5.7</v>
      </c>
    </row>
    <row r="294" spans="1:12">
      <c r="A294" s="166">
        <v>70321</v>
      </c>
      <c r="B294" s="229" t="s">
        <v>529</v>
      </c>
      <c r="C294" s="230"/>
      <c r="D294" s="230"/>
      <c r="E294" s="230"/>
      <c r="F294" s="231"/>
      <c r="G294" s="232" t="s">
        <v>281</v>
      </c>
      <c r="H294" s="233"/>
      <c r="I294" s="167">
        <v>3.26</v>
      </c>
      <c r="J294" s="234">
        <v>2.64</v>
      </c>
      <c r="K294" s="235"/>
      <c r="L294" s="167">
        <v>5.9</v>
      </c>
    </row>
    <row r="295" spans="1:12">
      <c r="A295" s="166">
        <v>70325</v>
      </c>
      <c r="B295" s="229" t="s">
        <v>530</v>
      </c>
      <c r="C295" s="230"/>
      <c r="D295" s="230"/>
      <c r="E295" s="230"/>
      <c r="F295" s="231"/>
      <c r="G295" s="232" t="s">
        <v>281</v>
      </c>
      <c r="H295" s="233"/>
      <c r="I295" s="167">
        <v>6.19</v>
      </c>
      <c r="J295" s="234">
        <v>3.44</v>
      </c>
      <c r="K295" s="235"/>
      <c r="L295" s="167">
        <v>9.6300000000000008</v>
      </c>
    </row>
    <row r="296" spans="1:12">
      <c r="A296" s="166">
        <v>70330</v>
      </c>
      <c r="B296" s="229" t="s">
        <v>531</v>
      </c>
      <c r="C296" s="230"/>
      <c r="D296" s="230"/>
      <c r="E296" s="230"/>
      <c r="F296" s="231"/>
      <c r="G296" s="232" t="s">
        <v>281</v>
      </c>
      <c r="H296" s="233"/>
      <c r="I296" s="167">
        <v>1.81</v>
      </c>
      <c r="J296" s="234">
        <v>0.53</v>
      </c>
      <c r="K296" s="235"/>
      <c r="L296" s="167">
        <v>2.34</v>
      </c>
    </row>
    <row r="297" spans="1:12">
      <c r="A297" s="166">
        <v>70331</v>
      </c>
      <c r="B297" s="229" t="s">
        <v>532</v>
      </c>
      <c r="C297" s="230"/>
      <c r="D297" s="230"/>
      <c r="E297" s="230"/>
      <c r="F297" s="231"/>
      <c r="G297" s="232" t="s">
        <v>281</v>
      </c>
      <c r="H297" s="233"/>
      <c r="I297" s="167">
        <v>1.88</v>
      </c>
      <c r="J297" s="234">
        <v>0.79</v>
      </c>
      <c r="K297" s="235"/>
      <c r="L297" s="167">
        <v>2.67</v>
      </c>
    </row>
    <row r="298" spans="1:12">
      <c r="A298" s="166">
        <v>70335</v>
      </c>
      <c r="B298" s="229" t="s">
        <v>533</v>
      </c>
      <c r="C298" s="230"/>
      <c r="D298" s="230"/>
      <c r="E298" s="230"/>
      <c r="F298" s="231"/>
      <c r="G298" s="232" t="s">
        <v>281</v>
      </c>
      <c r="H298" s="233"/>
      <c r="I298" s="167">
        <v>2.56</v>
      </c>
      <c r="J298" s="234">
        <v>1.33</v>
      </c>
      <c r="K298" s="235"/>
      <c r="L298" s="167">
        <v>3.89</v>
      </c>
    </row>
    <row r="299" spans="1:12">
      <c r="A299" s="166">
        <v>70350</v>
      </c>
      <c r="B299" s="229" t="s">
        <v>534</v>
      </c>
      <c r="C299" s="230"/>
      <c r="D299" s="230"/>
      <c r="E299" s="230"/>
      <c r="F299" s="231"/>
      <c r="G299" s="232" t="s">
        <v>281</v>
      </c>
      <c r="H299" s="233"/>
      <c r="I299" s="167">
        <v>0.18</v>
      </c>
      <c r="J299" s="234">
        <v>0.26</v>
      </c>
      <c r="K299" s="235"/>
      <c r="L299" s="167">
        <v>0.44</v>
      </c>
    </row>
    <row r="300" spans="1:12">
      <c r="A300" s="166">
        <v>70351</v>
      </c>
      <c r="B300" s="229" t="s">
        <v>535</v>
      </c>
      <c r="C300" s="230"/>
      <c r="D300" s="230"/>
      <c r="E300" s="230"/>
      <c r="F300" s="231"/>
      <c r="G300" s="232" t="s">
        <v>281</v>
      </c>
      <c r="H300" s="233"/>
      <c r="I300" s="167">
        <v>0.28999999999999998</v>
      </c>
      <c r="J300" s="234">
        <v>0.26</v>
      </c>
      <c r="K300" s="235"/>
      <c r="L300" s="167">
        <v>0.55000000000000004</v>
      </c>
    </row>
    <row r="301" spans="1:12">
      <c r="A301" s="166">
        <v>70352</v>
      </c>
      <c r="B301" s="229" t="s">
        <v>536</v>
      </c>
      <c r="C301" s="230"/>
      <c r="D301" s="230"/>
      <c r="E301" s="230"/>
      <c r="F301" s="231"/>
      <c r="G301" s="232" t="s">
        <v>281</v>
      </c>
      <c r="H301" s="233"/>
      <c r="I301" s="167">
        <v>0.28999999999999998</v>
      </c>
      <c r="J301" s="234">
        <v>0.26</v>
      </c>
      <c r="K301" s="235"/>
      <c r="L301" s="167">
        <v>0.55000000000000004</v>
      </c>
    </row>
    <row r="302" spans="1:12">
      <c r="A302" s="166">
        <v>70353</v>
      </c>
      <c r="B302" s="229" t="s">
        <v>537</v>
      </c>
      <c r="C302" s="230"/>
      <c r="D302" s="230"/>
      <c r="E302" s="230"/>
      <c r="F302" s="231"/>
      <c r="G302" s="232" t="s">
        <v>281</v>
      </c>
      <c r="H302" s="233"/>
      <c r="I302" s="167">
        <v>0.34</v>
      </c>
      <c r="J302" s="234">
        <v>0.79</v>
      </c>
      <c r="K302" s="235"/>
      <c r="L302" s="167">
        <v>1.1299999999999999</v>
      </c>
    </row>
    <row r="303" spans="1:12">
      <c r="A303" s="166">
        <v>70354</v>
      </c>
      <c r="B303" s="229" t="s">
        <v>538</v>
      </c>
      <c r="C303" s="230"/>
      <c r="D303" s="230"/>
      <c r="E303" s="230"/>
      <c r="F303" s="231"/>
      <c r="G303" s="232" t="s">
        <v>281</v>
      </c>
      <c r="H303" s="233"/>
      <c r="I303" s="167">
        <v>0.41</v>
      </c>
      <c r="J303" s="234">
        <v>1.06</v>
      </c>
      <c r="K303" s="235"/>
      <c r="L303" s="167">
        <v>1.47</v>
      </c>
    </row>
    <row r="304" spans="1:12">
      <c r="A304" s="166">
        <v>70355</v>
      </c>
      <c r="B304" s="229" t="s">
        <v>539</v>
      </c>
      <c r="C304" s="230"/>
      <c r="D304" s="230"/>
      <c r="E304" s="230"/>
      <c r="F304" s="231"/>
      <c r="G304" s="232" t="s">
        <v>281</v>
      </c>
      <c r="H304" s="233"/>
      <c r="I304" s="167">
        <v>1.44</v>
      </c>
      <c r="J304" s="234">
        <v>1.59</v>
      </c>
      <c r="K304" s="235"/>
      <c r="L304" s="167">
        <v>3.03</v>
      </c>
    </row>
    <row r="305" spans="1:12">
      <c r="A305" s="166">
        <v>70356</v>
      </c>
      <c r="B305" s="229" t="s">
        <v>540</v>
      </c>
      <c r="C305" s="230"/>
      <c r="D305" s="230"/>
      <c r="E305" s="230"/>
      <c r="F305" s="231"/>
      <c r="G305" s="232" t="s">
        <v>281</v>
      </c>
      <c r="H305" s="233"/>
      <c r="I305" s="167">
        <v>1.53</v>
      </c>
      <c r="J305" s="234">
        <v>3.18</v>
      </c>
      <c r="K305" s="235"/>
      <c r="L305" s="167">
        <v>4.71</v>
      </c>
    </row>
    <row r="306" spans="1:12">
      <c r="A306" s="166">
        <v>70357</v>
      </c>
      <c r="B306" s="229" t="s">
        <v>541</v>
      </c>
      <c r="C306" s="230"/>
      <c r="D306" s="230"/>
      <c r="E306" s="230"/>
      <c r="F306" s="231"/>
      <c r="G306" s="232" t="s">
        <v>281</v>
      </c>
      <c r="H306" s="233"/>
      <c r="I306" s="167">
        <v>1.6</v>
      </c>
      <c r="J306" s="234">
        <v>4.75</v>
      </c>
      <c r="K306" s="235"/>
      <c r="L306" s="167">
        <v>6.35</v>
      </c>
    </row>
    <row r="307" spans="1:12">
      <c r="A307" s="166">
        <v>70358</v>
      </c>
      <c r="B307" s="229" t="s">
        <v>542</v>
      </c>
      <c r="C307" s="230"/>
      <c r="D307" s="230"/>
      <c r="E307" s="230"/>
      <c r="F307" s="231"/>
      <c r="G307" s="232" t="s">
        <v>281</v>
      </c>
      <c r="H307" s="233"/>
      <c r="I307" s="167">
        <v>1.93</v>
      </c>
      <c r="J307" s="234">
        <v>6.61</v>
      </c>
      <c r="K307" s="235"/>
      <c r="L307" s="167">
        <v>8.5399999999999991</v>
      </c>
    </row>
    <row r="308" spans="1:12">
      <c r="A308" s="166">
        <v>70370</v>
      </c>
      <c r="B308" s="229" t="s">
        <v>543</v>
      </c>
      <c r="C308" s="230"/>
      <c r="D308" s="230"/>
      <c r="E308" s="230"/>
      <c r="F308" s="231"/>
      <c r="G308" s="232" t="s">
        <v>281</v>
      </c>
      <c r="H308" s="233"/>
      <c r="I308" s="167">
        <v>0.32</v>
      </c>
      <c r="J308" s="234">
        <v>0.26</v>
      </c>
      <c r="K308" s="235"/>
      <c r="L308" s="167">
        <v>0.57999999999999996</v>
      </c>
    </row>
    <row r="309" spans="1:12">
      <c r="A309" s="166">
        <v>70371</v>
      </c>
      <c r="B309" s="229" t="s">
        <v>544</v>
      </c>
      <c r="C309" s="230"/>
      <c r="D309" s="230"/>
      <c r="E309" s="230"/>
      <c r="F309" s="231"/>
      <c r="G309" s="232" t="s">
        <v>281</v>
      </c>
      <c r="H309" s="233"/>
      <c r="I309" s="167">
        <v>0.69</v>
      </c>
      <c r="J309" s="234">
        <v>0.26</v>
      </c>
      <c r="K309" s="235"/>
      <c r="L309" s="167">
        <v>0.95</v>
      </c>
    </row>
    <row r="310" spans="1:12">
      <c r="A310" s="166">
        <v>70372</v>
      </c>
      <c r="B310" s="229" t="s">
        <v>545</v>
      </c>
      <c r="C310" s="230"/>
      <c r="D310" s="230"/>
      <c r="E310" s="230"/>
      <c r="F310" s="231"/>
      <c r="G310" s="232" t="s">
        <v>281</v>
      </c>
      <c r="H310" s="233"/>
      <c r="I310" s="167">
        <v>0.74</v>
      </c>
      <c r="J310" s="234">
        <v>0.26</v>
      </c>
      <c r="K310" s="235"/>
      <c r="L310" s="167">
        <v>1</v>
      </c>
    </row>
    <row r="311" spans="1:12">
      <c r="A311" s="166">
        <v>70373</v>
      </c>
      <c r="B311" s="229" t="s">
        <v>546</v>
      </c>
      <c r="C311" s="230"/>
      <c r="D311" s="230"/>
      <c r="E311" s="230"/>
      <c r="F311" s="231"/>
      <c r="G311" s="232" t="s">
        <v>281</v>
      </c>
      <c r="H311" s="233"/>
      <c r="I311" s="167">
        <v>0.79</v>
      </c>
      <c r="J311" s="234">
        <v>0.79</v>
      </c>
      <c r="K311" s="235"/>
      <c r="L311" s="167">
        <v>1.58</v>
      </c>
    </row>
    <row r="312" spans="1:12">
      <c r="A312" s="166">
        <v>70374</v>
      </c>
      <c r="B312" s="229" t="s">
        <v>547</v>
      </c>
      <c r="C312" s="230"/>
      <c r="D312" s="230"/>
      <c r="E312" s="230"/>
      <c r="F312" s="231"/>
      <c r="G312" s="232" t="s">
        <v>281</v>
      </c>
      <c r="H312" s="233"/>
      <c r="I312" s="167">
        <v>0.88</v>
      </c>
      <c r="J312" s="234">
        <v>1.06</v>
      </c>
      <c r="K312" s="235"/>
      <c r="L312" s="167">
        <v>1.94</v>
      </c>
    </row>
    <row r="313" spans="1:12">
      <c r="A313" s="166">
        <v>70375</v>
      </c>
      <c r="B313" s="229" t="s">
        <v>548</v>
      </c>
      <c r="C313" s="230"/>
      <c r="D313" s="230"/>
      <c r="E313" s="230"/>
      <c r="F313" s="231"/>
      <c r="G313" s="232" t="s">
        <v>281</v>
      </c>
      <c r="H313" s="233"/>
      <c r="I313" s="167">
        <v>2.0499999999999998</v>
      </c>
      <c r="J313" s="234">
        <v>1.59</v>
      </c>
      <c r="K313" s="235"/>
      <c r="L313" s="167">
        <v>3.64</v>
      </c>
    </row>
    <row r="314" spans="1:12">
      <c r="A314" s="166">
        <v>70376</v>
      </c>
      <c r="B314" s="229" t="s">
        <v>549</v>
      </c>
      <c r="C314" s="230"/>
      <c r="D314" s="230"/>
      <c r="E314" s="230"/>
      <c r="F314" s="231"/>
      <c r="G314" s="232" t="s">
        <v>281</v>
      </c>
      <c r="H314" s="233"/>
      <c r="I314" s="167">
        <v>1.22</v>
      </c>
      <c r="J314" s="234">
        <v>3.18</v>
      </c>
      <c r="K314" s="235"/>
      <c r="L314" s="167">
        <v>4.4000000000000004</v>
      </c>
    </row>
    <row r="315" spans="1:12">
      <c r="A315" s="166">
        <v>70377</v>
      </c>
      <c r="B315" s="229" t="s">
        <v>550</v>
      </c>
      <c r="C315" s="230"/>
      <c r="D315" s="230"/>
      <c r="E315" s="230"/>
      <c r="F315" s="231"/>
      <c r="G315" s="232" t="s">
        <v>281</v>
      </c>
      <c r="H315" s="233"/>
      <c r="I315" s="167">
        <v>1.46</v>
      </c>
      <c r="J315" s="234">
        <v>4.75</v>
      </c>
      <c r="K315" s="235"/>
      <c r="L315" s="167">
        <v>6.21</v>
      </c>
    </row>
    <row r="316" spans="1:12">
      <c r="A316" s="166">
        <v>70378</v>
      </c>
      <c r="B316" s="229" t="s">
        <v>551</v>
      </c>
      <c r="C316" s="230"/>
      <c r="D316" s="230"/>
      <c r="E316" s="230"/>
      <c r="F316" s="231"/>
      <c r="G316" s="232" t="s">
        <v>281</v>
      </c>
      <c r="H316" s="233"/>
      <c r="I316" s="167">
        <v>2.0499999999999998</v>
      </c>
      <c r="J316" s="234">
        <v>6.61</v>
      </c>
      <c r="K316" s="235"/>
      <c r="L316" s="167">
        <v>8.66</v>
      </c>
    </row>
    <row r="317" spans="1:12">
      <c r="A317" s="166">
        <v>70379</v>
      </c>
      <c r="B317" s="229" t="s">
        <v>552</v>
      </c>
      <c r="C317" s="230"/>
      <c r="D317" s="230"/>
      <c r="E317" s="230"/>
      <c r="F317" s="231"/>
      <c r="G317" s="232" t="s">
        <v>281</v>
      </c>
      <c r="H317" s="233"/>
      <c r="I317" s="167">
        <v>7.81</v>
      </c>
      <c r="J317" s="234">
        <v>9.26</v>
      </c>
      <c r="K317" s="235"/>
      <c r="L317" s="168">
        <v>17.07</v>
      </c>
    </row>
    <row r="318" spans="1:12">
      <c r="A318" s="166">
        <v>70380</v>
      </c>
      <c r="B318" s="229" t="s">
        <v>553</v>
      </c>
      <c r="C318" s="230"/>
      <c r="D318" s="230"/>
      <c r="E318" s="230"/>
      <c r="F318" s="231"/>
      <c r="G318" s="232" t="s">
        <v>281</v>
      </c>
      <c r="H318" s="233"/>
      <c r="I318" s="167">
        <v>4.72</v>
      </c>
      <c r="J318" s="234">
        <v>9.26</v>
      </c>
      <c r="K318" s="235"/>
      <c r="L318" s="168">
        <v>13.98</v>
      </c>
    </row>
    <row r="319" spans="1:12">
      <c r="A319" s="166">
        <v>70383</v>
      </c>
      <c r="B319" s="229" t="s">
        <v>554</v>
      </c>
      <c r="C319" s="230"/>
      <c r="D319" s="230"/>
      <c r="E319" s="230"/>
      <c r="F319" s="231"/>
      <c r="G319" s="232" t="s">
        <v>281</v>
      </c>
      <c r="H319" s="233"/>
      <c r="I319" s="169">
        <v>126</v>
      </c>
      <c r="J319" s="236">
        <v>13.22</v>
      </c>
      <c r="K319" s="237"/>
      <c r="L319" s="169">
        <v>139.22</v>
      </c>
    </row>
    <row r="320" spans="1:12">
      <c r="A320" s="166">
        <v>70384</v>
      </c>
      <c r="B320" s="229" t="s">
        <v>555</v>
      </c>
      <c r="C320" s="230"/>
      <c r="D320" s="230"/>
      <c r="E320" s="230"/>
      <c r="F320" s="231"/>
      <c r="G320" s="232" t="s">
        <v>281</v>
      </c>
      <c r="H320" s="233"/>
      <c r="I320" s="168">
        <v>17.05</v>
      </c>
      <c r="J320" s="236">
        <v>13.22</v>
      </c>
      <c r="K320" s="237"/>
      <c r="L320" s="168">
        <v>30.27</v>
      </c>
    </row>
    <row r="321" spans="1:12">
      <c r="A321" s="166">
        <v>70386</v>
      </c>
      <c r="B321" s="229" t="s">
        <v>556</v>
      </c>
      <c r="C321" s="230"/>
      <c r="D321" s="230"/>
      <c r="E321" s="230"/>
      <c r="F321" s="231"/>
      <c r="G321" s="232" t="s">
        <v>334</v>
      </c>
      <c r="H321" s="233"/>
      <c r="I321" s="168">
        <v>81.28</v>
      </c>
      <c r="J321" s="234">
        <v>5.29</v>
      </c>
      <c r="K321" s="235"/>
      <c r="L321" s="168">
        <v>86.57</v>
      </c>
    </row>
    <row r="322" spans="1:12">
      <c r="A322" s="166">
        <v>70390</v>
      </c>
      <c r="B322" s="229" t="s">
        <v>557</v>
      </c>
      <c r="C322" s="230"/>
      <c r="D322" s="230"/>
      <c r="E322" s="230"/>
      <c r="F322" s="231"/>
      <c r="G322" s="232" t="s">
        <v>281</v>
      </c>
      <c r="H322" s="233"/>
      <c r="I322" s="167">
        <v>0.04</v>
      </c>
      <c r="J322" s="234">
        <v>0.42</v>
      </c>
      <c r="K322" s="235"/>
      <c r="L322" s="167">
        <v>0.46</v>
      </c>
    </row>
    <row r="323" spans="1:12">
      <c r="A323" s="166">
        <v>70391</v>
      </c>
      <c r="B323" s="229" t="s">
        <v>558</v>
      </c>
      <c r="C323" s="230"/>
      <c r="D323" s="230"/>
      <c r="E323" s="230"/>
      <c r="F323" s="231"/>
      <c r="G323" s="232" t="s">
        <v>281</v>
      </c>
      <c r="H323" s="233"/>
      <c r="I323" s="167">
        <v>0.05</v>
      </c>
      <c r="J323" s="234">
        <v>0.42</v>
      </c>
      <c r="K323" s="235"/>
      <c r="L323" s="167">
        <v>0.47</v>
      </c>
    </row>
    <row r="324" spans="1:12">
      <c r="A324" s="166">
        <v>70392</v>
      </c>
      <c r="B324" s="229" t="s">
        <v>559</v>
      </c>
      <c r="C324" s="230"/>
      <c r="D324" s="230"/>
      <c r="E324" s="230"/>
      <c r="F324" s="231"/>
      <c r="G324" s="232" t="s">
        <v>281</v>
      </c>
      <c r="H324" s="233"/>
      <c r="I324" s="167">
        <v>7.0000000000000007E-2</v>
      </c>
      <c r="J324" s="234">
        <v>0.42</v>
      </c>
      <c r="K324" s="235"/>
      <c r="L324" s="167">
        <v>0.49</v>
      </c>
    </row>
    <row r="325" spans="1:12">
      <c r="A325" s="166">
        <v>70393</v>
      </c>
      <c r="B325" s="229" t="s">
        <v>560</v>
      </c>
      <c r="C325" s="230"/>
      <c r="D325" s="230"/>
      <c r="E325" s="230"/>
      <c r="F325" s="231"/>
      <c r="G325" s="232" t="s">
        <v>281</v>
      </c>
      <c r="H325" s="233"/>
      <c r="I325" s="167">
        <v>0.06</v>
      </c>
      <c r="J325" s="234">
        <v>0.53</v>
      </c>
      <c r="K325" s="235"/>
      <c r="L325" s="167">
        <v>0.59</v>
      </c>
    </row>
    <row r="326" spans="1:12">
      <c r="A326" s="166">
        <v>70394</v>
      </c>
      <c r="B326" s="229" t="s">
        <v>561</v>
      </c>
      <c r="C326" s="230"/>
      <c r="D326" s="230"/>
      <c r="E326" s="230"/>
      <c r="F326" s="231"/>
      <c r="G326" s="232" t="s">
        <v>281</v>
      </c>
      <c r="H326" s="233"/>
      <c r="I326" s="167">
        <v>0.11</v>
      </c>
      <c r="J326" s="234">
        <v>0.53</v>
      </c>
      <c r="K326" s="235"/>
      <c r="L326" s="167">
        <v>0.64</v>
      </c>
    </row>
    <row r="327" spans="1:12">
      <c r="A327" s="166">
        <v>70420</v>
      </c>
      <c r="B327" s="229" t="s">
        <v>562</v>
      </c>
      <c r="C327" s="230"/>
      <c r="D327" s="230"/>
      <c r="E327" s="230"/>
      <c r="F327" s="231"/>
      <c r="G327" s="232" t="s">
        <v>563</v>
      </c>
      <c r="H327" s="233"/>
      <c r="I327" s="167">
        <v>0.14000000000000001</v>
      </c>
      <c r="J327" s="234">
        <v>0.26</v>
      </c>
      <c r="K327" s="235"/>
      <c r="L327" s="167">
        <v>0.4</v>
      </c>
    </row>
    <row r="328" spans="1:12">
      <c r="A328" s="166">
        <v>70421</v>
      </c>
      <c r="B328" s="229" t="s">
        <v>564</v>
      </c>
      <c r="C328" s="230"/>
      <c r="D328" s="230"/>
      <c r="E328" s="230"/>
      <c r="F328" s="231"/>
      <c r="G328" s="232" t="s">
        <v>563</v>
      </c>
      <c r="H328" s="233"/>
      <c r="I328" s="167">
        <v>0.24</v>
      </c>
      <c r="J328" s="234">
        <v>0.26</v>
      </c>
      <c r="K328" s="235"/>
      <c r="L328" s="167">
        <v>0.5</v>
      </c>
    </row>
    <row r="329" spans="1:12">
      <c r="A329" s="166">
        <v>70422</v>
      </c>
      <c r="B329" s="229" t="s">
        <v>565</v>
      </c>
      <c r="C329" s="230"/>
      <c r="D329" s="230"/>
      <c r="E329" s="230"/>
      <c r="F329" s="231"/>
      <c r="G329" s="232" t="s">
        <v>563</v>
      </c>
      <c r="H329" s="233"/>
      <c r="I329" s="167">
        <v>0.46</v>
      </c>
      <c r="J329" s="234">
        <v>0.26</v>
      </c>
      <c r="K329" s="235"/>
      <c r="L329" s="167">
        <v>0.72</v>
      </c>
    </row>
    <row r="330" spans="1:12">
      <c r="A330" s="166">
        <v>70423</v>
      </c>
      <c r="B330" s="229" t="s">
        <v>566</v>
      </c>
      <c r="C330" s="230"/>
      <c r="D330" s="230"/>
      <c r="E330" s="230"/>
      <c r="F330" s="231"/>
      <c r="G330" s="232" t="s">
        <v>563</v>
      </c>
      <c r="H330" s="233"/>
      <c r="I330" s="167">
        <v>0.57999999999999996</v>
      </c>
      <c r="J330" s="234">
        <v>0.79</v>
      </c>
      <c r="K330" s="235"/>
      <c r="L330" s="167">
        <v>1.37</v>
      </c>
    </row>
    <row r="331" spans="1:12">
      <c r="A331" s="166">
        <v>70424</v>
      </c>
      <c r="B331" s="229" t="s">
        <v>567</v>
      </c>
      <c r="C331" s="230"/>
      <c r="D331" s="230"/>
      <c r="E331" s="230"/>
      <c r="F331" s="231"/>
      <c r="G331" s="232" t="s">
        <v>563</v>
      </c>
      <c r="H331" s="233"/>
      <c r="I331" s="167">
        <v>0.76</v>
      </c>
      <c r="J331" s="234">
        <v>1.06</v>
      </c>
      <c r="K331" s="235"/>
      <c r="L331" s="167">
        <v>1.82</v>
      </c>
    </row>
    <row r="332" spans="1:12">
      <c r="A332" s="166">
        <v>70425</v>
      </c>
      <c r="B332" s="229" t="s">
        <v>568</v>
      </c>
      <c r="C332" s="230"/>
      <c r="D332" s="230"/>
      <c r="E332" s="230"/>
      <c r="F332" s="231"/>
      <c r="G332" s="232" t="s">
        <v>563</v>
      </c>
      <c r="H332" s="233"/>
      <c r="I332" s="167">
        <v>1.1000000000000001</v>
      </c>
      <c r="J332" s="234">
        <v>1.59</v>
      </c>
      <c r="K332" s="235"/>
      <c r="L332" s="167">
        <v>2.69</v>
      </c>
    </row>
    <row r="333" spans="1:12">
      <c r="A333" s="166">
        <v>70426</v>
      </c>
      <c r="B333" s="229" t="s">
        <v>569</v>
      </c>
      <c r="C333" s="230"/>
      <c r="D333" s="230"/>
      <c r="E333" s="230"/>
      <c r="F333" s="231"/>
      <c r="G333" s="232" t="s">
        <v>563</v>
      </c>
      <c r="H333" s="233"/>
      <c r="I333" s="167">
        <v>3.36</v>
      </c>
      <c r="J333" s="234">
        <v>3.18</v>
      </c>
      <c r="K333" s="235"/>
      <c r="L333" s="167">
        <v>6.54</v>
      </c>
    </row>
    <row r="334" spans="1:12">
      <c r="A334" s="166">
        <v>70427</v>
      </c>
      <c r="B334" s="229" t="s">
        <v>570</v>
      </c>
      <c r="C334" s="230"/>
      <c r="D334" s="230"/>
      <c r="E334" s="230"/>
      <c r="F334" s="231"/>
      <c r="G334" s="232" t="s">
        <v>563</v>
      </c>
      <c r="H334" s="233"/>
      <c r="I334" s="167">
        <v>5.22</v>
      </c>
      <c r="J334" s="234">
        <v>4.75</v>
      </c>
      <c r="K334" s="235"/>
      <c r="L334" s="167">
        <v>9.9700000000000006</v>
      </c>
    </row>
    <row r="335" spans="1:12">
      <c r="A335" s="166">
        <v>70428</v>
      </c>
      <c r="B335" s="229" t="s">
        <v>571</v>
      </c>
      <c r="C335" s="230"/>
      <c r="D335" s="230"/>
      <c r="E335" s="230"/>
      <c r="F335" s="231"/>
      <c r="G335" s="232" t="s">
        <v>563</v>
      </c>
      <c r="H335" s="233"/>
      <c r="I335" s="167">
        <v>7.54</v>
      </c>
      <c r="J335" s="234">
        <v>6.61</v>
      </c>
      <c r="K335" s="235"/>
      <c r="L335" s="168">
        <v>14.15</v>
      </c>
    </row>
    <row r="336" spans="1:12">
      <c r="A336" s="166">
        <v>70450</v>
      </c>
      <c r="B336" s="229" t="s">
        <v>572</v>
      </c>
      <c r="C336" s="230"/>
      <c r="D336" s="230"/>
      <c r="E336" s="230"/>
      <c r="F336" s="231"/>
      <c r="G336" s="232" t="s">
        <v>281</v>
      </c>
      <c r="H336" s="233"/>
      <c r="I336" s="167">
        <v>0.15</v>
      </c>
      <c r="J336" s="234">
        <v>0.42</v>
      </c>
      <c r="K336" s="235"/>
      <c r="L336" s="167">
        <v>0.56999999999999995</v>
      </c>
    </row>
    <row r="337" spans="1:12">
      <c r="A337" s="166">
        <v>70451</v>
      </c>
      <c r="B337" s="229" t="s">
        <v>573</v>
      </c>
      <c r="C337" s="230"/>
      <c r="D337" s="230"/>
      <c r="E337" s="230"/>
      <c r="F337" s="231"/>
      <c r="G337" s="232" t="s">
        <v>281</v>
      </c>
      <c r="H337" s="233"/>
      <c r="I337" s="167">
        <v>0.19</v>
      </c>
      <c r="J337" s="234">
        <v>0.42</v>
      </c>
      <c r="K337" s="235"/>
      <c r="L337" s="167">
        <v>0.61</v>
      </c>
    </row>
    <row r="338" spans="1:12">
      <c r="A338" s="166">
        <v>70452</v>
      </c>
      <c r="B338" s="229" t="s">
        <v>574</v>
      </c>
      <c r="C338" s="230"/>
      <c r="D338" s="230"/>
      <c r="E338" s="230"/>
      <c r="F338" s="231"/>
      <c r="G338" s="232" t="s">
        <v>281</v>
      </c>
      <c r="H338" s="233"/>
      <c r="I338" s="167">
        <v>0.25</v>
      </c>
      <c r="J338" s="234">
        <v>0.53</v>
      </c>
      <c r="K338" s="235"/>
      <c r="L338" s="167">
        <v>0.78</v>
      </c>
    </row>
    <row r="339" spans="1:12">
      <c r="A339" s="166">
        <v>70500</v>
      </c>
      <c r="B339" s="229" t="s">
        <v>575</v>
      </c>
      <c r="C339" s="230"/>
      <c r="D339" s="230"/>
      <c r="E339" s="230"/>
      <c r="F339" s="231"/>
      <c r="G339" s="232" t="s">
        <v>281</v>
      </c>
      <c r="H339" s="233"/>
      <c r="I339" s="167">
        <v>2.77</v>
      </c>
      <c r="J339" s="234">
        <v>1.06</v>
      </c>
      <c r="K339" s="235"/>
      <c r="L339" s="167">
        <v>3.83</v>
      </c>
    </row>
    <row r="340" spans="1:12">
      <c r="A340" s="166">
        <v>70501</v>
      </c>
      <c r="B340" s="229" t="s">
        <v>576</v>
      </c>
      <c r="C340" s="230"/>
      <c r="D340" s="230"/>
      <c r="E340" s="230"/>
      <c r="F340" s="231"/>
      <c r="G340" s="232" t="s">
        <v>281</v>
      </c>
      <c r="H340" s="233"/>
      <c r="I340" s="167">
        <v>3.73</v>
      </c>
      <c r="J340" s="234">
        <v>1.59</v>
      </c>
      <c r="K340" s="235"/>
      <c r="L340" s="167">
        <v>5.32</v>
      </c>
    </row>
    <row r="341" spans="1:12">
      <c r="A341" s="166">
        <v>70502</v>
      </c>
      <c r="B341" s="229" t="s">
        <v>577</v>
      </c>
      <c r="C341" s="230"/>
      <c r="D341" s="230"/>
      <c r="E341" s="230"/>
      <c r="F341" s="231"/>
      <c r="G341" s="232" t="s">
        <v>281</v>
      </c>
      <c r="H341" s="233"/>
      <c r="I341" s="167">
        <v>4.66</v>
      </c>
      <c r="J341" s="234">
        <v>2.11</v>
      </c>
      <c r="K341" s="235"/>
      <c r="L341" s="167">
        <v>6.77</v>
      </c>
    </row>
    <row r="342" spans="1:12">
      <c r="A342" s="166">
        <v>70503</v>
      </c>
      <c r="B342" s="229" t="s">
        <v>578</v>
      </c>
      <c r="C342" s="230"/>
      <c r="D342" s="230"/>
      <c r="E342" s="230"/>
      <c r="F342" s="231"/>
      <c r="G342" s="232" t="s">
        <v>281</v>
      </c>
      <c r="H342" s="233"/>
      <c r="I342" s="167">
        <v>6.15</v>
      </c>
      <c r="J342" s="234">
        <v>2.9</v>
      </c>
      <c r="K342" s="235"/>
      <c r="L342" s="167">
        <v>9.0500000000000007</v>
      </c>
    </row>
    <row r="343" spans="1:12">
      <c r="A343" s="166">
        <v>70504</v>
      </c>
      <c r="B343" s="229" t="s">
        <v>579</v>
      </c>
      <c r="C343" s="230"/>
      <c r="D343" s="230"/>
      <c r="E343" s="230"/>
      <c r="F343" s="231"/>
      <c r="G343" s="232" t="s">
        <v>281</v>
      </c>
      <c r="H343" s="233"/>
      <c r="I343" s="167">
        <v>7.45</v>
      </c>
      <c r="J343" s="234">
        <v>3.44</v>
      </c>
      <c r="K343" s="235"/>
      <c r="L343" s="168">
        <v>10.89</v>
      </c>
    </row>
    <row r="344" spans="1:12">
      <c r="A344" s="166">
        <v>70505</v>
      </c>
      <c r="B344" s="229" t="s">
        <v>580</v>
      </c>
      <c r="C344" s="230"/>
      <c r="D344" s="230"/>
      <c r="E344" s="230"/>
      <c r="F344" s="231"/>
      <c r="G344" s="232" t="s">
        <v>281</v>
      </c>
      <c r="H344" s="233"/>
      <c r="I344" s="168">
        <v>12.74</v>
      </c>
      <c r="J344" s="234">
        <v>6.61</v>
      </c>
      <c r="K344" s="235"/>
      <c r="L344" s="168">
        <v>19.350000000000001</v>
      </c>
    </row>
    <row r="345" spans="1:12">
      <c r="A345" s="166">
        <v>70506</v>
      </c>
      <c r="B345" s="229" t="s">
        <v>581</v>
      </c>
      <c r="C345" s="230"/>
      <c r="D345" s="230"/>
      <c r="E345" s="230"/>
      <c r="F345" s="231"/>
      <c r="G345" s="232" t="s">
        <v>281</v>
      </c>
      <c r="H345" s="233"/>
      <c r="I345" s="168">
        <v>16.77</v>
      </c>
      <c r="J345" s="236">
        <v>11.37</v>
      </c>
      <c r="K345" s="237"/>
      <c r="L345" s="168">
        <v>28.14</v>
      </c>
    </row>
    <row r="346" spans="1:12">
      <c r="A346" s="166">
        <v>70507</v>
      </c>
      <c r="B346" s="229" t="s">
        <v>582</v>
      </c>
      <c r="C346" s="230"/>
      <c r="D346" s="230"/>
      <c r="E346" s="230"/>
      <c r="F346" s="231"/>
      <c r="G346" s="232" t="s">
        <v>281</v>
      </c>
      <c r="H346" s="233"/>
      <c r="I346" s="168">
        <v>28.48</v>
      </c>
      <c r="J346" s="236">
        <v>14.54</v>
      </c>
      <c r="K346" s="237"/>
      <c r="L346" s="168">
        <v>43.02</v>
      </c>
    </row>
    <row r="347" spans="1:12">
      <c r="A347" s="166">
        <v>70509</v>
      </c>
      <c r="B347" s="229" t="s">
        <v>583</v>
      </c>
      <c r="C347" s="230"/>
      <c r="D347" s="230"/>
      <c r="E347" s="230"/>
      <c r="F347" s="231"/>
      <c r="G347" s="232" t="s">
        <v>383</v>
      </c>
      <c r="H347" s="233"/>
      <c r="I347" s="167">
        <v>4.28</v>
      </c>
      <c r="J347" s="234">
        <v>1.85</v>
      </c>
      <c r="K347" s="235"/>
      <c r="L347" s="167">
        <v>6.13</v>
      </c>
    </row>
    <row r="348" spans="1:12">
      <c r="A348" s="166">
        <v>70510</v>
      </c>
      <c r="B348" s="229" t="s">
        <v>584</v>
      </c>
      <c r="C348" s="230"/>
      <c r="D348" s="230"/>
      <c r="E348" s="230"/>
      <c r="F348" s="231"/>
      <c r="G348" s="232" t="s">
        <v>383</v>
      </c>
      <c r="H348" s="233"/>
      <c r="I348" s="167">
        <v>5.24</v>
      </c>
      <c r="J348" s="234">
        <v>2.11</v>
      </c>
      <c r="K348" s="235"/>
      <c r="L348" s="167">
        <v>7.35</v>
      </c>
    </row>
    <row r="349" spans="1:12">
      <c r="A349" s="166">
        <v>70511</v>
      </c>
      <c r="B349" s="229" t="s">
        <v>585</v>
      </c>
      <c r="C349" s="230"/>
      <c r="D349" s="230"/>
      <c r="E349" s="230"/>
      <c r="F349" s="231"/>
      <c r="G349" s="232" t="s">
        <v>383</v>
      </c>
      <c r="H349" s="233"/>
      <c r="I349" s="167">
        <v>8.24</v>
      </c>
      <c r="J349" s="234">
        <v>2.25</v>
      </c>
      <c r="K349" s="235"/>
      <c r="L349" s="168">
        <v>10.49</v>
      </c>
    </row>
    <row r="350" spans="1:12">
      <c r="A350" s="166">
        <v>70512</v>
      </c>
      <c r="B350" s="229" t="s">
        <v>586</v>
      </c>
      <c r="C350" s="230"/>
      <c r="D350" s="230"/>
      <c r="E350" s="230"/>
      <c r="F350" s="231"/>
      <c r="G350" s="232" t="s">
        <v>383</v>
      </c>
      <c r="H350" s="233"/>
      <c r="I350" s="168">
        <v>11.24</v>
      </c>
      <c r="J350" s="234">
        <v>2.77</v>
      </c>
      <c r="K350" s="235"/>
      <c r="L350" s="168">
        <v>14.01</v>
      </c>
    </row>
    <row r="351" spans="1:12">
      <c r="A351" s="166">
        <v>70513</v>
      </c>
      <c r="B351" s="229" t="s">
        <v>587</v>
      </c>
      <c r="C351" s="230"/>
      <c r="D351" s="230"/>
      <c r="E351" s="230"/>
      <c r="F351" s="231"/>
      <c r="G351" s="232" t="s">
        <v>383</v>
      </c>
      <c r="H351" s="233"/>
      <c r="I351" s="168">
        <v>15.86</v>
      </c>
      <c r="J351" s="234">
        <v>4.0999999999999996</v>
      </c>
      <c r="K351" s="235"/>
      <c r="L351" s="168">
        <v>19.96</v>
      </c>
    </row>
    <row r="352" spans="1:12">
      <c r="A352" s="166">
        <v>70514</v>
      </c>
      <c r="B352" s="229" t="s">
        <v>588</v>
      </c>
      <c r="C352" s="230"/>
      <c r="D352" s="230"/>
      <c r="E352" s="230"/>
      <c r="F352" s="231"/>
      <c r="G352" s="232" t="s">
        <v>383</v>
      </c>
      <c r="H352" s="233"/>
      <c r="I352" s="168">
        <v>21.94</v>
      </c>
      <c r="J352" s="234">
        <v>4.49</v>
      </c>
      <c r="K352" s="235"/>
      <c r="L352" s="168">
        <v>26.43</v>
      </c>
    </row>
    <row r="353" spans="1:12">
      <c r="A353" s="166">
        <v>70515</v>
      </c>
      <c r="B353" s="229" t="s">
        <v>589</v>
      </c>
      <c r="C353" s="230"/>
      <c r="D353" s="230"/>
      <c r="E353" s="230"/>
      <c r="F353" s="231"/>
      <c r="G353" s="232" t="s">
        <v>383</v>
      </c>
      <c r="H353" s="233"/>
      <c r="I353" s="168">
        <v>30.32</v>
      </c>
      <c r="J353" s="234">
        <v>4.75</v>
      </c>
      <c r="K353" s="235"/>
      <c r="L353" s="168">
        <v>35.07</v>
      </c>
    </row>
    <row r="354" spans="1:12">
      <c r="A354" s="166">
        <v>70516</v>
      </c>
      <c r="B354" s="229" t="s">
        <v>590</v>
      </c>
      <c r="C354" s="230"/>
      <c r="D354" s="230"/>
      <c r="E354" s="230"/>
      <c r="F354" s="231"/>
      <c r="G354" s="232" t="s">
        <v>383</v>
      </c>
      <c r="H354" s="233"/>
      <c r="I354" s="168">
        <v>36.57</v>
      </c>
      <c r="J354" s="234">
        <v>6.08</v>
      </c>
      <c r="K354" s="235"/>
      <c r="L354" s="168">
        <v>42.65</v>
      </c>
    </row>
    <row r="355" spans="1:12">
      <c r="A355" s="166">
        <v>70517</v>
      </c>
      <c r="B355" s="229" t="s">
        <v>591</v>
      </c>
      <c r="C355" s="230"/>
      <c r="D355" s="230"/>
      <c r="E355" s="230"/>
      <c r="F355" s="231"/>
      <c r="G355" s="232" t="s">
        <v>383</v>
      </c>
      <c r="H355" s="233"/>
      <c r="I355" s="168">
        <v>48.56</v>
      </c>
      <c r="J355" s="234">
        <v>7.54</v>
      </c>
      <c r="K355" s="235"/>
      <c r="L355" s="168">
        <v>56.1</v>
      </c>
    </row>
    <row r="356" spans="1:12">
      <c r="A356" s="166">
        <v>70518</v>
      </c>
      <c r="B356" s="229" t="s">
        <v>592</v>
      </c>
      <c r="C356" s="230"/>
      <c r="D356" s="230"/>
      <c r="E356" s="230"/>
      <c r="F356" s="231"/>
      <c r="G356" s="232" t="s">
        <v>383</v>
      </c>
      <c r="H356" s="233"/>
      <c r="I356" s="168">
        <v>55.29</v>
      </c>
      <c r="J356" s="234">
        <v>8.59</v>
      </c>
      <c r="K356" s="235"/>
      <c r="L356" s="168">
        <v>63.88</v>
      </c>
    </row>
    <row r="357" spans="1:12">
      <c r="A357" s="166">
        <v>70519</v>
      </c>
      <c r="B357" s="229" t="s">
        <v>593</v>
      </c>
      <c r="C357" s="230"/>
      <c r="D357" s="230"/>
      <c r="E357" s="230"/>
      <c r="F357" s="231"/>
      <c r="G357" s="232" t="s">
        <v>301</v>
      </c>
      <c r="H357" s="233"/>
      <c r="I357" s="168">
        <v>35.159999999999997</v>
      </c>
      <c r="J357" s="234">
        <v>4.0999999999999996</v>
      </c>
      <c r="K357" s="235"/>
      <c r="L357" s="168">
        <v>39.26</v>
      </c>
    </row>
    <row r="358" spans="1:12">
      <c r="A358" s="166">
        <v>70520</v>
      </c>
      <c r="B358" s="229" t="s">
        <v>594</v>
      </c>
      <c r="C358" s="230"/>
      <c r="D358" s="230"/>
      <c r="E358" s="230"/>
      <c r="F358" s="231"/>
      <c r="G358" s="232" t="s">
        <v>383</v>
      </c>
      <c r="H358" s="233"/>
      <c r="I358" s="167">
        <v>3.77</v>
      </c>
      <c r="J358" s="234">
        <v>1.72</v>
      </c>
      <c r="K358" s="235"/>
      <c r="L358" s="167">
        <v>5.49</v>
      </c>
    </row>
    <row r="359" spans="1:12">
      <c r="A359" s="166">
        <v>70525</v>
      </c>
      <c r="B359" s="229" t="s">
        <v>595</v>
      </c>
      <c r="C359" s="230"/>
      <c r="D359" s="230"/>
      <c r="E359" s="230"/>
      <c r="F359" s="231"/>
      <c r="G359" s="232" t="s">
        <v>301</v>
      </c>
      <c r="H359" s="233"/>
      <c r="I359" s="167">
        <v>2.35</v>
      </c>
      <c r="J359" s="234">
        <v>1.72</v>
      </c>
      <c r="K359" s="235"/>
      <c r="L359" s="167">
        <v>4.07</v>
      </c>
    </row>
    <row r="360" spans="1:12">
      <c r="A360" s="166">
        <v>70531</v>
      </c>
      <c r="B360" s="229" t="s">
        <v>596</v>
      </c>
      <c r="C360" s="230"/>
      <c r="D360" s="230"/>
      <c r="E360" s="230"/>
      <c r="F360" s="231"/>
      <c r="G360" s="232" t="s">
        <v>383</v>
      </c>
      <c r="H360" s="233"/>
      <c r="I360" s="167">
        <v>4.29</v>
      </c>
      <c r="J360" s="234">
        <v>1.59</v>
      </c>
      <c r="K360" s="235"/>
      <c r="L360" s="167">
        <v>5.88</v>
      </c>
    </row>
    <row r="361" spans="1:12">
      <c r="A361" s="166">
        <v>70533</v>
      </c>
      <c r="B361" s="229" t="s">
        <v>597</v>
      </c>
      <c r="C361" s="230"/>
      <c r="D361" s="230"/>
      <c r="E361" s="230"/>
      <c r="F361" s="231"/>
      <c r="G361" s="232" t="s">
        <v>383</v>
      </c>
      <c r="H361" s="233"/>
      <c r="I361" s="167">
        <v>6.52</v>
      </c>
      <c r="J361" s="234">
        <v>1.59</v>
      </c>
      <c r="K361" s="235"/>
      <c r="L361" s="167">
        <v>8.11</v>
      </c>
    </row>
    <row r="362" spans="1:12">
      <c r="A362" s="166">
        <v>70534</v>
      </c>
      <c r="B362" s="229" t="s">
        <v>598</v>
      </c>
      <c r="C362" s="230"/>
      <c r="D362" s="230"/>
      <c r="E362" s="230"/>
      <c r="F362" s="231"/>
      <c r="G362" s="232" t="s">
        <v>383</v>
      </c>
      <c r="H362" s="233"/>
      <c r="I362" s="167">
        <v>9.02</v>
      </c>
      <c r="J362" s="234">
        <v>1.72</v>
      </c>
      <c r="K362" s="235"/>
      <c r="L362" s="168">
        <v>10.74</v>
      </c>
    </row>
    <row r="363" spans="1:12">
      <c r="A363" s="166">
        <v>70535</v>
      </c>
      <c r="B363" s="229" t="s">
        <v>599</v>
      </c>
      <c r="C363" s="230"/>
      <c r="D363" s="230"/>
      <c r="E363" s="230"/>
      <c r="F363" s="231"/>
      <c r="G363" s="232" t="s">
        <v>383</v>
      </c>
      <c r="H363" s="233"/>
      <c r="I363" s="168">
        <v>14.17</v>
      </c>
      <c r="J363" s="234">
        <v>1.85</v>
      </c>
      <c r="K363" s="235"/>
      <c r="L363" s="168">
        <v>16.02</v>
      </c>
    </row>
    <row r="364" spans="1:12">
      <c r="A364" s="166">
        <v>70536</v>
      </c>
      <c r="B364" s="229" t="s">
        <v>600</v>
      </c>
      <c r="C364" s="230"/>
      <c r="D364" s="230"/>
      <c r="E364" s="230"/>
      <c r="F364" s="231"/>
      <c r="G364" s="232" t="s">
        <v>383</v>
      </c>
      <c r="H364" s="233"/>
      <c r="I364" s="168">
        <v>23.41</v>
      </c>
      <c r="J364" s="234">
        <v>2.11</v>
      </c>
      <c r="K364" s="235"/>
      <c r="L364" s="168">
        <v>25.52</v>
      </c>
    </row>
    <row r="365" spans="1:12">
      <c r="A365" s="166">
        <v>70537</v>
      </c>
      <c r="B365" s="229" t="s">
        <v>601</v>
      </c>
      <c r="C365" s="230"/>
      <c r="D365" s="230"/>
      <c r="E365" s="230"/>
      <c r="F365" s="231"/>
      <c r="G365" s="232" t="s">
        <v>383</v>
      </c>
      <c r="H365" s="233"/>
      <c r="I365" s="168">
        <v>34.369999999999997</v>
      </c>
      <c r="J365" s="234">
        <v>2.25</v>
      </c>
      <c r="K365" s="235"/>
      <c r="L365" s="168">
        <v>36.619999999999997</v>
      </c>
    </row>
    <row r="366" spans="1:12">
      <c r="A366" s="166">
        <v>70540</v>
      </c>
      <c r="B366" s="229" t="s">
        <v>602</v>
      </c>
      <c r="C366" s="230"/>
      <c r="D366" s="230"/>
      <c r="E366" s="230"/>
      <c r="F366" s="231"/>
      <c r="G366" s="232" t="s">
        <v>383</v>
      </c>
      <c r="H366" s="233"/>
      <c r="I366" s="167">
        <v>3.02</v>
      </c>
      <c r="J366" s="234">
        <v>1.85</v>
      </c>
      <c r="K366" s="235"/>
      <c r="L366" s="167">
        <v>4.87</v>
      </c>
    </row>
    <row r="367" spans="1:12">
      <c r="A367" s="166">
        <v>70541</v>
      </c>
      <c r="B367" s="229" t="s">
        <v>603</v>
      </c>
      <c r="C367" s="230"/>
      <c r="D367" s="230"/>
      <c r="E367" s="230"/>
      <c r="F367" s="231"/>
      <c r="G367" s="232" t="s">
        <v>383</v>
      </c>
      <c r="H367" s="233"/>
      <c r="I367" s="167">
        <v>4.6100000000000003</v>
      </c>
      <c r="J367" s="234">
        <v>2.11</v>
      </c>
      <c r="K367" s="235"/>
      <c r="L367" s="167">
        <v>6.72</v>
      </c>
    </row>
    <row r="368" spans="1:12">
      <c r="A368" s="166">
        <v>70542</v>
      </c>
      <c r="B368" s="229" t="s">
        <v>604</v>
      </c>
      <c r="C368" s="230"/>
      <c r="D368" s="230"/>
      <c r="E368" s="230"/>
      <c r="F368" s="231"/>
      <c r="G368" s="232" t="s">
        <v>383</v>
      </c>
      <c r="H368" s="233"/>
      <c r="I368" s="167">
        <v>7.05</v>
      </c>
      <c r="J368" s="234">
        <v>2.25</v>
      </c>
      <c r="K368" s="235"/>
      <c r="L368" s="167">
        <v>9.3000000000000007</v>
      </c>
    </row>
    <row r="369" spans="1:12">
      <c r="A369" s="166">
        <v>70543</v>
      </c>
      <c r="B369" s="229" t="s">
        <v>605</v>
      </c>
      <c r="C369" s="230"/>
      <c r="D369" s="230"/>
      <c r="E369" s="230"/>
      <c r="F369" s="231"/>
      <c r="G369" s="232" t="s">
        <v>383</v>
      </c>
      <c r="H369" s="233"/>
      <c r="I369" s="168">
        <v>10.31</v>
      </c>
      <c r="J369" s="234">
        <v>4.2300000000000004</v>
      </c>
      <c r="K369" s="235"/>
      <c r="L369" s="168">
        <v>14.54</v>
      </c>
    </row>
    <row r="370" spans="1:12">
      <c r="A370" s="166">
        <v>70544</v>
      </c>
      <c r="B370" s="229" t="s">
        <v>606</v>
      </c>
      <c r="C370" s="230"/>
      <c r="D370" s="230"/>
      <c r="E370" s="230"/>
      <c r="F370" s="231"/>
      <c r="G370" s="232" t="s">
        <v>383</v>
      </c>
      <c r="H370" s="233"/>
      <c r="I370" s="168">
        <v>14.32</v>
      </c>
      <c r="J370" s="234">
        <v>4.49</v>
      </c>
      <c r="K370" s="235"/>
      <c r="L370" s="168">
        <v>18.809999999999999</v>
      </c>
    </row>
    <row r="371" spans="1:12">
      <c r="A371" s="166">
        <v>70545</v>
      </c>
      <c r="B371" s="229" t="s">
        <v>607</v>
      </c>
      <c r="C371" s="230"/>
      <c r="D371" s="230"/>
      <c r="E371" s="230"/>
      <c r="F371" s="231"/>
      <c r="G371" s="232" t="s">
        <v>383</v>
      </c>
      <c r="H371" s="233"/>
      <c r="I371" s="168">
        <v>18.940000000000001</v>
      </c>
      <c r="J371" s="234">
        <v>8.19</v>
      </c>
      <c r="K371" s="235"/>
      <c r="L371" s="168">
        <v>27.13</v>
      </c>
    </row>
    <row r="372" spans="1:12">
      <c r="A372" s="166">
        <v>70546</v>
      </c>
      <c r="B372" s="229" t="s">
        <v>608</v>
      </c>
      <c r="C372" s="230"/>
      <c r="D372" s="230"/>
      <c r="E372" s="230"/>
      <c r="F372" s="231"/>
      <c r="G372" s="232" t="s">
        <v>383</v>
      </c>
      <c r="H372" s="233"/>
      <c r="I372" s="168">
        <v>28.78</v>
      </c>
      <c r="J372" s="234">
        <v>8.98</v>
      </c>
      <c r="K372" s="235"/>
      <c r="L372" s="168">
        <v>37.76</v>
      </c>
    </row>
    <row r="373" spans="1:12">
      <c r="A373" s="166">
        <v>70555</v>
      </c>
      <c r="B373" s="229" t="s">
        <v>257</v>
      </c>
      <c r="C373" s="230"/>
      <c r="D373" s="230"/>
      <c r="E373" s="230"/>
      <c r="F373" s="231"/>
      <c r="G373" s="232" t="s">
        <v>383</v>
      </c>
      <c r="H373" s="233"/>
      <c r="I373" s="167">
        <v>1.31</v>
      </c>
      <c r="J373" s="234">
        <v>1.46</v>
      </c>
      <c r="K373" s="235"/>
      <c r="L373" s="167">
        <v>2.77</v>
      </c>
    </row>
    <row r="374" spans="1:12">
      <c r="A374" s="166">
        <v>70556</v>
      </c>
      <c r="B374" s="229" t="s">
        <v>609</v>
      </c>
      <c r="C374" s="230"/>
      <c r="D374" s="230"/>
      <c r="E374" s="230"/>
      <c r="F374" s="231"/>
      <c r="G374" s="232" t="s">
        <v>383</v>
      </c>
      <c r="H374" s="233"/>
      <c r="I374" s="167">
        <v>2.0299999999999998</v>
      </c>
      <c r="J374" s="234">
        <v>1.59</v>
      </c>
      <c r="K374" s="235"/>
      <c r="L374" s="167">
        <v>3.62</v>
      </c>
    </row>
    <row r="375" spans="1:12">
      <c r="A375" s="166">
        <v>70557</v>
      </c>
      <c r="B375" s="229" t="s">
        <v>2264</v>
      </c>
      <c r="C375" s="230"/>
      <c r="D375" s="230"/>
      <c r="E375" s="230"/>
      <c r="F375" s="231"/>
      <c r="G375" s="232" t="s">
        <v>383</v>
      </c>
      <c r="H375" s="233"/>
      <c r="I375" s="167">
        <v>0.96</v>
      </c>
      <c r="J375" s="234">
        <v>1.33</v>
      </c>
      <c r="K375" s="235"/>
      <c r="L375" s="167">
        <v>2.29</v>
      </c>
    </row>
    <row r="376" spans="1:12">
      <c r="A376" s="166">
        <v>70560</v>
      </c>
      <c r="B376" s="229" t="s">
        <v>611</v>
      </c>
      <c r="C376" s="230"/>
      <c r="D376" s="230"/>
      <c r="E376" s="230"/>
      <c r="F376" s="231"/>
      <c r="G376" s="232" t="s">
        <v>383</v>
      </c>
      <c r="H376" s="233"/>
      <c r="I376" s="167">
        <v>5.64</v>
      </c>
      <c r="J376" s="234">
        <v>5.5</v>
      </c>
      <c r="K376" s="235"/>
      <c r="L376" s="168">
        <v>11.14</v>
      </c>
    </row>
    <row r="377" spans="1:12">
      <c r="A377" s="166">
        <v>70561</v>
      </c>
      <c r="B377" s="229" t="s">
        <v>612</v>
      </c>
      <c r="C377" s="230"/>
      <c r="D377" s="230"/>
      <c r="E377" s="230"/>
      <c r="F377" s="231"/>
      <c r="G377" s="232" t="s">
        <v>383</v>
      </c>
      <c r="H377" s="233"/>
      <c r="I377" s="167">
        <v>2.99</v>
      </c>
      <c r="J377" s="234">
        <v>3.6</v>
      </c>
      <c r="K377" s="235"/>
      <c r="L377" s="167">
        <v>6.59</v>
      </c>
    </row>
    <row r="378" spans="1:12">
      <c r="A378" s="166">
        <v>70570</v>
      </c>
      <c r="B378" s="229" t="s">
        <v>613</v>
      </c>
      <c r="C378" s="230"/>
      <c r="D378" s="230"/>
      <c r="E378" s="230"/>
      <c r="F378" s="231"/>
      <c r="G378" s="232" t="s">
        <v>383</v>
      </c>
      <c r="H378" s="233"/>
      <c r="I378" s="167">
        <v>3.65</v>
      </c>
      <c r="J378" s="234">
        <v>1.85</v>
      </c>
      <c r="K378" s="235"/>
      <c r="L378" s="167">
        <v>5.5</v>
      </c>
    </row>
    <row r="379" spans="1:12">
      <c r="A379" s="166">
        <v>70571</v>
      </c>
      <c r="B379" s="229" t="s">
        <v>614</v>
      </c>
      <c r="C379" s="230"/>
      <c r="D379" s="230"/>
      <c r="E379" s="230"/>
      <c r="F379" s="231"/>
      <c r="G379" s="232" t="s">
        <v>383</v>
      </c>
      <c r="H379" s="233"/>
      <c r="I379" s="167">
        <v>5.46</v>
      </c>
      <c r="J379" s="234">
        <v>2.11</v>
      </c>
      <c r="K379" s="235"/>
      <c r="L379" s="167">
        <v>7.57</v>
      </c>
    </row>
    <row r="380" spans="1:12">
      <c r="A380" s="166">
        <v>70572</v>
      </c>
      <c r="B380" s="229" t="s">
        <v>615</v>
      </c>
      <c r="C380" s="230"/>
      <c r="D380" s="230"/>
      <c r="E380" s="230"/>
      <c r="F380" s="231"/>
      <c r="G380" s="232" t="s">
        <v>383</v>
      </c>
      <c r="H380" s="233"/>
      <c r="I380" s="167">
        <v>9.25</v>
      </c>
      <c r="J380" s="234">
        <v>2.25</v>
      </c>
      <c r="K380" s="235"/>
      <c r="L380" s="168">
        <v>11.5</v>
      </c>
    </row>
    <row r="381" spans="1:12">
      <c r="A381" s="166">
        <v>70573</v>
      </c>
      <c r="B381" s="229" t="s">
        <v>616</v>
      </c>
      <c r="C381" s="230"/>
      <c r="D381" s="230"/>
      <c r="E381" s="230"/>
      <c r="F381" s="231"/>
      <c r="G381" s="232" t="s">
        <v>383</v>
      </c>
      <c r="H381" s="233"/>
      <c r="I381" s="168">
        <v>10.57</v>
      </c>
      <c r="J381" s="234">
        <v>2.77</v>
      </c>
      <c r="K381" s="235"/>
      <c r="L381" s="168">
        <v>13.34</v>
      </c>
    </row>
    <row r="382" spans="1:12">
      <c r="A382" s="166">
        <v>70574</v>
      </c>
      <c r="B382" s="229" t="s">
        <v>617</v>
      </c>
      <c r="C382" s="230"/>
      <c r="D382" s="230"/>
      <c r="E382" s="230"/>
      <c r="F382" s="231"/>
      <c r="G382" s="232" t="s">
        <v>383</v>
      </c>
      <c r="H382" s="233"/>
      <c r="I382" s="168">
        <v>21.92</v>
      </c>
      <c r="J382" s="234">
        <v>4.0999999999999996</v>
      </c>
      <c r="K382" s="235"/>
      <c r="L382" s="168">
        <v>26.02</v>
      </c>
    </row>
    <row r="383" spans="1:12">
      <c r="A383" s="166">
        <v>70575</v>
      </c>
      <c r="B383" s="229" t="s">
        <v>618</v>
      </c>
      <c r="C383" s="230"/>
      <c r="D383" s="230"/>
      <c r="E383" s="230"/>
      <c r="F383" s="231"/>
      <c r="G383" s="232" t="s">
        <v>383</v>
      </c>
      <c r="H383" s="233"/>
      <c r="I383" s="168">
        <v>28.99</v>
      </c>
      <c r="J383" s="234">
        <v>4.49</v>
      </c>
      <c r="K383" s="235"/>
      <c r="L383" s="168">
        <v>33.479999999999997</v>
      </c>
    </row>
    <row r="384" spans="1:12">
      <c r="A384" s="166">
        <v>70576</v>
      </c>
      <c r="B384" s="229" t="s">
        <v>619</v>
      </c>
      <c r="C384" s="230"/>
      <c r="D384" s="230"/>
      <c r="E384" s="230"/>
      <c r="F384" s="231"/>
      <c r="G384" s="232" t="s">
        <v>383</v>
      </c>
      <c r="H384" s="233"/>
      <c r="I384" s="168">
        <v>43.51</v>
      </c>
      <c r="J384" s="234">
        <v>4.75</v>
      </c>
      <c r="K384" s="235"/>
      <c r="L384" s="168">
        <v>48.26</v>
      </c>
    </row>
    <row r="385" spans="1:12">
      <c r="A385" s="166">
        <v>70577</v>
      </c>
      <c r="B385" s="229" t="s">
        <v>620</v>
      </c>
      <c r="C385" s="230"/>
      <c r="D385" s="230"/>
      <c r="E385" s="230"/>
      <c r="F385" s="231"/>
      <c r="G385" s="232" t="s">
        <v>383</v>
      </c>
      <c r="H385" s="233"/>
      <c r="I385" s="168">
        <v>53.79</v>
      </c>
      <c r="J385" s="234">
        <v>6.08</v>
      </c>
      <c r="K385" s="235"/>
      <c r="L385" s="168">
        <v>59.87</v>
      </c>
    </row>
    <row r="386" spans="1:12">
      <c r="A386" s="166">
        <v>70578</v>
      </c>
      <c r="B386" s="229" t="s">
        <v>621</v>
      </c>
      <c r="C386" s="230"/>
      <c r="D386" s="230"/>
      <c r="E386" s="230"/>
      <c r="F386" s="231"/>
      <c r="G386" s="232" t="s">
        <v>383</v>
      </c>
      <c r="H386" s="233"/>
      <c r="I386" s="168">
        <v>70.61</v>
      </c>
      <c r="J386" s="234">
        <v>7.54</v>
      </c>
      <c r="K386" s="235"/>
      <c r="L386" s="168">
        <v>78.150000000000006</v>
      </c>
    </row>
    <row r="387" spans="1:12">
      <c r="A387" s="166">
        <v>70580</v>
      </c>
      <c r="B387" s="229" t="s">
        <v>622</v>
      </c>
      <c r="C387" s="230"/>
      <c r="D387" s="230"/>
      <c r="E387" s="230"/>
      <c r="F387" s="231"/>
      <c r="G387" s="232" t="s">
        <v>383</v>
      </c>
      <c r="H387" s="233"/>
      <c r="I387" s="167">
        <v>1.25</v>
      </c>
      <c r="J387" s="234">
        <v>1.33</v>
      </c>
      <c r="K387" s="235"/>
      <c r="L387" s="167">
        <v>2.58</v>
      </c>
    </row>
    <row r="388" spans="1:12">
      <c r="A388" s="166">
        <v>70581</v>
      </c>
      <c r="B388" s="229" t="s">
        <v>623</v>
      </c>
      <c r="C388" s="230"/>
      <c r="D388" s="230"/>
      <c r="E388" s="230"/>
      <c r="F388" s="231"/>
      <c r="G388" s="232" t="s">
        <v>383</v>
      </c>
      <c r="H388" s="233"/>
      <c r="I388" s="167">
        <v>1.23</v>
      </c>
      <c r="J388" s="234">
        <v>1.46</v>
      </c>
      <c r="K388" s="235"/>
      <c r="L388" s="167">
        <v>2.69</v>
      </c>
    </row>
    <row r="389" spans="1:12">
      <c r="A389" s="166">
        <v>70582</v>
      </c>
      <c r="B389" s="229" t="s">
        <v>624</v>
      </c>
      <c r="C389" s="230"/>
      <c r="D389" s="230"/>
      <c r="E389" s="230"/>
      <c r="F389" s="231"/>
      <c r="G389" s="232" t="s">
        <v>383</v>
      </c>
      <c r="H389" s="233"/>
      <c r="I389" s="167">
        <v>1.76</v>
      </c>
      <c r="J389" s="234">
        <v>1.59</v>
      </c>
      <c r="K389" s="235"/>
      <c r="L389" s="167">
        <v>3.35</v>
      </c>
    </row>
    <row r="390" spans="1:12">
      <c r="A390" s="166">
        <v>70583</v>
      </c>
      <c r="B390" s="229" t="s">
        <v>625</v>
      </c>
      <c r="C390" s="230"/>
      <c r="D390" s="230"/>
      <c r="E390" s="230"/>
      <c r="F390" s="231"/>
      <c r="G390" s="232" t="s">
        <v>383</v>
      </c>
      <c r="H390" s="233"/>
      <c r="I390" s="167">
        <v>2.5499999999999998</v>
      </c>
      <c r="J390" s="234">
        <v>1.72</v>
      </c>
      <c r="K390" s="235"/>
      <c r="L390" s="167">
        <v>4.2699999999999996</v>
      </c>
    </row>
    <row r="391" spans="1:12">
      <c r="A391" s="166">
        <v>70584</v>
      </c>
      <c r="B391" s="229" t="s">
        <v>626</v>
      </c>
      <c r="C391" s="230"/>
      <c r="D391" s="230"/>
      <c r="E391" s="230"/>
      <c r="F391" s="231"/>
      <c r="G391" s="232" t="s">
        <v>383</v>
      </c>
      <c r="H391" s="233"/>
      <c r="I391" s="167">
        <v>4.13</v>
      </c>
      <c r="J391" s="234">
        <v>1.85</v>
      </c>
      <c r="K391" s="235"/>
      <c r="L391" s="167">
        <v>5.98</v>
      </c>
    </row>
    <row r="392" spans="1:12">
      <c r="A392" s="166">
        <v>70585</v>
      </c>
      <c r="B392" s="229" t="s">
        <v>627</v>
      </c>
      <c r="C392" s="230"/>
      <c r="D392" s="230"/>
      <c r="E392" s="230"/>
      <c r="F392" s="231"/>
      <c r="G392" s="232" t="s">
        <v>383</v>
      </c>
      <c r="H392" s="233"/>
      <c r="I392" s="167">
        <v>7.14</v>
      </c>
      <c r="J392" s="234">
        <v>2.11</v>
      </c>
      <c r="K392" s="235"/>
      <c r="L392" s="167">
        <v>9.25</v>
      </c>
    </row>
    <row r="393" spans="1:12">
      <c r="A393" s="166">
        <v>70586</v>
      </c>
      <c r="B393" s="229" t="s">
        <v>628</v>
      </c>
      <c r="C393" s="230"/>
      <c r="D393" s="230"/>
      <c r="E393" s="230"/>
      <c r="F393" s="231"/>
      <c r="G393" s="232" t="s">
        <v>383</v>
      </c>
      <c r="H393" s="233"/>
      <c r="I393" s="167">
        <v>8.26</v>
      </c>
      <c r="J393" s="234">
        <v>2.25</v>
      </c>
      <c r="K393" s="235"/>
      <c r="L393" s="168">
        <v>10.51</v>
      </c>
    </row>
    <row r="394" spans="1:12">
      <c r="A394" s="166">
        <v>70587</v>
      </c>
      <c r="B394" s="229" t="s">
        <v>629</v>
      </c>
      <c r="C394" s="230"/>
      <c r="D394" s="230"/>
      <c r="E394" s="230"/>
      <c r="F394" s="231"/>
      <c r="G394" s="232" t="s">
        <v>383</v>
      </c>
      <c r="H394" s="233"/>
      <c r="I394" s="168">
        <v>12.24</v>
      </c>
      <c r="J394" s="234">
        <v>2.77</v>
      </c>
      <c r="K394" s="235"/>
      <c r="L394" s="168">
        <v>15.01</v>
      </c>
    </row>
    <row r="395" spans="1:12">
      <c r="A395" s="166">
        <v>70588</v>
      </c>
      <c r="B395" s="229" t="s">
        <v>630</v>
      </c>
      <c r="C395" s="230"/>
      <c r="D395" s="230"/>
      <c r="E395" s="230"/>
      <c r="F395" s="231"/>
      <c r="G395" s="232" t="s">
        <v>383</v>
      </c>
      <c r="H395" s="233"/>
      <c r="I395" s="168">
        <v>21.74</v>
      </c>
      <c r="J395" s="234">
        <v>4.0999999999999996</v>
      </c>
      <c r="K395" s="235"/>
      <c r="L395" s="168">
        <v>25.84</v>
      </c>
    </row>
    <row r="396" spans="1:12">
      <c r="A396" s="166">
        <v>70589</v>
      </c>
      <c r="B396" s="229" t="s">
        <v>631</v>
      </c>
      <c r="C396" s="230"/>
      <c r="D396" s="230"/>
      <c r="E396" s="230"/>
      <c r="F396" s="231"/>
      <c r="G396" s="232" t="s">
        <v>383</v>
      </c>
      <c r="H396" s="233"/>
      <c r="I396" s="168">
        <v>29.35</v>
      </c>
      <c r="J396" s="234">
        <v>4.49</v>
      </c>
      <c r="K396" s="235"/>
      <c r="L396" s="168">
        <v>33.840000000000003</v>
      </c>
    </row>
    <row r="397" spans="1:12">
      <c r="A397" s="166">
        <v>70590</v>
      </c>
      <c r="B397" s="229" t="s">
        <v>632</v>
      </c>
      <c r="C397" s="230"/>
      <c r="D397" s="230"/>
      <c r="E397" s="230"/>
      <c r="F397" s="231"/>
      <c r="G397" s="232" t="s">
        <v>383</v>
      </c>
      <c r="H397" s="233"/>
      <c r="I397" s="168">
        <v>38.61</v>
      </c>
      <c r="J397" s="234">
        <v>4.75</v>
      </c>
      <c r="K397" s="235"/>
      <c r="L397" s="168">
        <v>43.36</v>
      </c>
    </row>
    <row r="398" spans="1:12">
      <c r="A398" s="166">
        <v>70591</v>
      </c>
      <c r="B398" s="229" t="s">
        <v>633</v>
      </c>
      <c r="C398" s="230"/>
      <c r="D398" s="230"/>
      <c r="E398" s="230"/>
      <c r="F398" s="231"/>
      <c r="G398" s="232" t="s">
        <v>383</v>
      </c>
      <c r="H398" s="233"/>
      <c r="I398" s="168">
        <v>35.89</v>
      </c>
      <c r="J398" s="234">
        <v>6.08</v>
      </c>
      <c r="K398" s="235"/>
      <c r="L398" s="168">
        <v>41.97</v>
      </c>
    </row>
    <row r="399" spans="1:12">
      <c r="A399" s="166">
        <v>70592</v>
      </c>
      <c r="B399" s="229" t="s">
        <v>634</v>
      </c>
      <c r="C399" s="230"/>
      <c r="D399" s="230"/>
      <c r="E399" s="230"/>
      <c r="F399" s="231"/>
      <c r="G399" s="232" t="s">
        <v>383</v>
      </c>
      <c r="H399" s="233"/>
      <c r="I399" s="168">
        <v>47.18</v>
      </c>
      <c r="J399" s="234">
        <v>7.54</v>
      </c>
      <c r="K399" s="235"/>
      <c r="L399" s="168">
        <v>54.72</v>
      </c>
    </row>
    <row r="400" spans="1:12">
      <c r="A400" s="166">
        <v>70593</v>
      </c>
      <c r="B400" s="229" t="s">
        <v>635</v>
      </c>
      <c r="C400" s="230"/>
      <c r="D400" s="230"/>
      <c r="E400" s="230"/>
      <c r="F400" s="231"/>
      <c r="G400" s="232" t="s">
        <v>383</v>
      </c>
      <c r="H400" s="233"/>
      <c r="I400" s="168">
        <v>71.81</v>
      </c>
      <c r="J400" s="234">
        <v>8.59</v>
      </c>
      <c r="K400" s="235"/>
      <c r="L400" s="168">
        <v>80.400000000000006</v>
      </c>
    </row>
    <row r="401" spans="1:12">
      <c r="A401" s="166">
        <v>70594</v>
      </c>
      <c r="B401" s="229" t="s">
        <v>636</v>
      </c>
      <c r="C401" s="230"/>
      <c r="D401" s="230"/>
      <c r="E401" s="230"/>
      <c r="F401" s="231"/>
      <c r="G401" s="232" t="s">
        <v>383</v>
      </c>
      <c r="H401" s="233"/>
      <c r="I401" s="169">
        <v>103.43</v>
      </c>
      <c r="J401" s="236">
        <v>13.04</v>
      </c>
      <c r="K401" s="237"/>
      <c r="L401" s="169">
        <v>116.47</v>
      </c>
    </row>
    <row r="402" spans="1:12">
      <c r="A402" s="166">
        <v>70601</v>
      </c>
      <c r="B402" s="229" t="s">
        <v>637</v>
      </c>
      <c r="C402" s="230"/>
      <c r="D402" s="230"/>
      <c r="E402" s="230"/>
      <c r="F402" s="231"/>
      <c r="G402" s="232" t="s">
        <v>383</v>
      </c>
      <c r="H402" s="233"/>
      <c r="I402" s="167">
        <v>0.35</v>
      </c>
      <c r="J402" s="234">
        <v>1.33</v>
      </c>
      <c r="K402" s="235"/>
      <c r="L402" s="167">
        <v>1.68</v>
      </c>
    </row>
    <row r="403" spans="1:12">
      <c r="A403" s="166">
        <v>70602</v>
      </c>
      <c r="B403" s="229" t="s">
        <v>638</v>
      </c>
      <c r="C403" s="230"/>
      <c r="D403" s="230"/>
      <c r="E403" s="230"/>
      <c r="F403" s="231"/>
      <c r="G403" s="232" t="s">
        <v>383</v>
      </c>
      <c r="H403" s="233"/>
      <c r="I403" s="167">
        <v>0.36</v>
      </c>
      <c r="J403" s="234">
        <v>1.46</v>
      </c>
      <c r="K403" s="235"/>
      <c r="L403" s="167">
        <v>1.82</v>
      </c>
    </row>
    <row r="404" spans="1:12">
      <c r="A404" s="166">
        <v>70603</v>
      </c>
      <c r="B404" s="229" t="s">
        <v>639</v>
      </c>
      <c r="C404" s="230"/>
      <c r="D404" s="230"/>
      <c r="E404" s="230"/>
      <c r="F404" s="231"/>
      <c r="G404" s="232" t="s">
        <v>383</v>
      </c>
      <c r="H404" s="233"/>
      <c r="I404" s="167">
        <v>0.68</v>
      </c>
      <c r="J404" s="234">
        <v>1.59</v>
      </c>
      <c r="K404" s="235"/>
      <c r="L404" s="167">
        <v>2.27</v>
      </c>
    </row>
    <row r="405" spans="1:12">
      <c r="A405" s="166">
        <v>70607</v>
      </c>
      <c r="B405" s="229" t="s">
        <v>640</v>
      </c>
      <c r="C405" s="230"/>
      <c r="D405" s="230"/>
      <c r="E405" s="230"/>
      <c r="F405" s="231"/>
      <c r="G405" s="232" t="s">
        <v>383</v>
      </c>
      <c r="H405" s="233"/>
      <c r="I405" s="167">
        <v>1.24</v>
      </c>
      <c r="J405" s="234">
        <v>1.46</v>
      </c>
      <c r="K405" s="235"/>
      <c r="L405" s="167">
        <v>2.7</v>
      </c>
    </row>
    <row r="406" spans="1:12">
      <c r="A406" s="166">
        <v>70608</v>
      </c>
      <c r="B406" s="229" t="s">
        <v>641</v>
      </c>
      <c r="C406" s="230"/>
      <c r="D406" s="230"/>
      <c r="E406" s="230"/>
      <c r="F406" s="231"/>
      <c r="G406" s="232" t="s">
        <v>383</v>
      </c>
      <c r="H406" s="233"/>
      <c r="I406" s="167">
        <v>1.53</v>
      </c>
      <c r="J406" s="234">
        <v>1.59</v>
      </c>
      <c r="K406" s="235"/>
      <c r="L406" s="167">
        <v>3.12</v>
      </c>
    </row>
    <row r="407" spans="1:12">
      <c r="A407" s="166">
        <v>70610</v>
      </c>
      <c r="B407" s="229" t="s">
        <v>642</v>
      </c>
      <c r="C407" s="230"/>
      <c r="D407" s="230"/>
      <c r="E407" s="230"/>
      <c r="F407" s="231"/>
      <c r="G407" s="232" t="s">
        <v>383</v>
      </c>
      <c r="H407" s="233"/>
      <c r="I407" s="167">
        <v>3.2</v>
      </c>
      <c r="J407" s="234">
        <v>2.25</v>
      </c>
      <c r="K407" s="235"/>
      <c r="L407" s="167">
        <v>5.45</v>
      </c>
    </row>
    <row r="408" spans="1:12">
      <c r="A408" s="166">
        <v>70611</v>
      </c>
      <c r="B408" s="229" t="s">
        <v>643</v>
      </c>
      <c r="C408" s="230"/>
      <c r="D408" s="230"/>
      <c r="E408" s="230"/>
      <c r="F408" s="231"/>
      <c r="G408" s="232" t="s">
        <v>383</v>
      </c>
      <c r="H408" s="233"/>
      <c r="I408" s="167">
        <v>6.33</v>
      </c>
      <c r="J408" s="234">
        <v>2.77</v>
      </c>
      <c r="K408" s="235"/>
      <c r="L408" s="167">
        <v>9.1</v>
      </c>
    </row>
    <row r="409" spans="1:12">
      <c r="A409" s="166">
        <v>70612</v>
      </c>
      <c r="B409" s="229" t="s">
        <v>644</v>
      </c>
      <c r="C409" s="230"/>
      <c r="D409" s="230"/>
      <c r="E409" s="230"/>
      <c r="F409" s="231"/>
      <c r="G409" s="232" t="s">
        <v>383</v>
      </c>
      <c r="H409" s="233"/>
      <c r="I409" s="167">
        <v>8.75</v>
      </c>
      <c r="J409" s="234">
        <v>4.0999999999999996</v>
      </c>
      <c r="K409" s="235"/>
      <c r="L409" s="168">
        <v>12.85</v>
      </c>
    </row>
    <row r="410" spans="1:12">
      <c r="A410" s="166">
        <v>70613</v>
      </c>
      <c r="B410" s="229" t="s">
        <v>645</v>
      </c>
      <c r="C410" s="230"/>
      <c r="D410" s="230"/>
      <c r="E410" s="230"/>
      <c r="F410" s="231"/>
      <c r="G410" s="232" t="s">
        <v>383</v>
      </c>
      <c r="H410" s="233"/>
      <c r="I410" s="168">
        <v>15.05</v>
      </c>
      <c r="J410" s="234">
        <v>4.49</v>
      </c>
      <c r="K410" s="235"/>
      <c r="L410" s="168">
        <v>19.54</v>
      </c>
    </row>
    <row r="411" spans="1:12">
      <c r="A411" s="166">
        <v>70620</v>
      </c>
      <c r="B411" s="229" t="s">
        <v>646</v>
      </c>
      <c r="C411" s="230"/>
      <c r="D411" s="230"/>
      <c r="E411" s="230"/>
      <c r="F411" s="231"/>
      <c r="G411" s="232" t="s">
        <v>383</v>
      </c>
      <c r="H411" s="233"/>
      <c r="I411" s="167">
        <v>5.95</v>
      </c>
      <c r="J411" s="234">
        <v>2.25</v>
      </c>
      <c r="K411" s="235"/>
      <c r="L411" s="167">
        <v>8.1999999999999993</v>
      </c>
    </row>
    <row r="412" spans="1:12">
      <c r="A412" s="166">
        <v>70621</v>
      </c>
      <c r="B412" s="229" t="s">
        <v>647</v>
      </c>
      <c r="C412" s="230"/>
      <c r="D412" s="230"/>
      <c r="E412" s="230"/>
      <c r="F412" s="231"/>
      <c r="G412" s="232" t="s">
        <v>383</v>
      </c>
      <c r="H412" s="233"/>
      <c r="I412" s="167">
        <v>6.33</v>
      </c>
      <c r="J412" s="234">
        <v>2.77</v>
      </c>
      <c r="K412" s="235"/>
      <c r="L412" s="167">
        <v>9.1</v>
      </c>
    </row>
    <row r="413" spans="1:12">
      <c r="A413" s="166">
        <v>70622</v>
      </c>
      <c r="B413" s="229" t="s">
        <v>648</v>
      </c>
      <c r="C413" s="230"/>
      <c r="D413" s="230"/>
      <c r="E413" s="230"/>
      <c r="F413" s="231"/>
      <c r="G413" s="232" t="s">
        <v>383</v>
      </c>
      <c r="H413" s="233"/>
      <c r="I413" s="167">
        <v>8.75</v>
      </c>
      <c r="J413" s="234">
        <v>4.0999999999999996</v>
      </c>
      <c r="K413" s="235"/>
      <c r="L413" s="168">
        <v>12.85</v>
      </c>
    </row>
    <row r="414" spans="1:12">
      <c r="A414" s="166">
        <v>70626</v>
      </c>
      <c r="B414" s="229" t="s">
        <v>649</v>
      </c>
      <c r="C414" s="230"/>
      <c r="D414" s="230"/>
      <c r="E414" s="230"/>
      <c r="F414" s="231"/>
      <c r="G414" s="232" t="s">
        <v>383</v>
      </c>
      <c r="H414" s="233"/>
      <c r="I414" s="167">
        <v>1.85</v>
      </c>
      <c r="J414" s="234">
        <v>1.72</v>
      </c>
      <c r="K414" s="235"/>
      <c r="L414" s="167">
        <v>3.57</v>
      </c>
    </row>
    <row r="415" spans="1:12">
      <c r="A415" s="166">
        <v>70630</v>
      </c>
      <c r="B415" s="229" t="s">
        <v>650</v>
      </c>
      <c r="C415" s="230"/>
      <c r="D415" s="230"/>
      <c r="E415" s="230"/>
      <c r="F415" s="231"/>
      <c r="G415" s="232" t="s">
        <v>281</v>
      </c>
      <c r="H415" s="233"/>
      <c r="I415" s="168">
        <v>45.25</v>
      </c>
      <c r="J415" s="236">
        <v>20.350000000000001</v>
      </c>
      <c r="K415" s="237"/>
      <c r="L415" s="168">
        <v>65.599999999999994</v>
      </c>
    </row>
    <row r="416" spans="1:12">
      <c r="A416" s="166">
        <v>70631</v>
      </c>
      <c r="B416" s="229" t="s">
        <v>651</v>
      </c>
      <c r="C416" s="230"/>
      <c r="D416" s="230"/>
      <c r="E416" s="230"/>
      <c r="F416" s="231"/>
      <c r="G416" s="232" t="s">
        <v>281</v>
      </c>
      <c r="H416" s="233"/>
      <c r="I416" s="167">
        <v>2.31</v>
      </c>
      <c r="J416" s="234">
        <v>2.11</v>
      </c>
      <c r="K416" s="235"/>
      <c r="L416" s="167">
        <v>4.42</v>
      </c>
    </row>
    <row r="417" spans="1:12">
      <c r="A417" s="166">
        <v>70633</v>
      </c>
      <c r="B417" s="229" t="s">
        <v>2265</v>
      </c>
      <c r="C417" s="230"/>
      <c r="D417" s="230"/>
      <c r="E417" s="230"/>
      <c r="F417" s="231"/>
      <c r="G417" s="232" t="s">
        <v>292</v>
      </c>
      <c r="H417" s="233"/>
      <c r="I417" s="167">
        <v>0</v>
      </c>
      <c r="J417" s="236">
        <v>34.33</v>
      </c>
      <c r="K417" s="237"/>
      <c r="L417" s="168">
        <v>34.33</v>
      </c>
    </row>
    <row r="418" spans="1:12">
      <c r="A418" s="166">
        <v>70634</v>
      </c>
      <c r="B418" s="229" t="s">
        <v>2266</v>
      </c>
      <c r="C418" s="230"/>
      <c r="D418" s="230"/>
      <c r="E418" s="230"/>
      <c r="F418" s="231"/>
      <c r="G418" s="232" t="s">
        <v>273</v>
      </c>
      <c r="H418" s="233"/>
      <c r="I418" s="168">
        <v>33</v>
      </c>
      <c r="J418" s="236">
        <v>13.48</v>
      </c>
      <c r="K418" s="237"/>
      <c r="L418" s="168">
        <v>46.48</v>
      </c>
    </row>
    <row r="419" spans="1:12">
      <c r="A419" s="166">
        <v>70635</v>
      </c>
      <c r="B419" s="229" t="s">
        <v>2267</v>
      </c>
      <c r="C419" s="230"/>
      <c r="D419" s="230"/>
      <c r="E419" s="230"/>
      <c r="F419" s="231"/>
      <c r="G419" s="232" t="s">
        <v>273</v>
      </c>
      <c r="H419" s="233"/>
      <c r="I419" s="168">
        <v>32.85</v>
      </c>
      <c r="J419" s="236">
        <v>64.150000000000006</v>
      </c>
      <c r="K419" s="237"/>
      <c r="L419" s="168">
        <v>97</v>
      </c>
    </row>
    <row r="420" spans="1:12">
      <c r="A420" s="166">
        <v>70636</v>
      </c>
      <c r="B420" s="229" t="s">
        <v>2268</v>
      </c>
      <c r="C420" s="230"/>
      <c r="D420" s="230"/>
      <c r="E420" s="230"/>
      <c r="F420" s="231"/>
      <c r="G420" s="232" t="s">
        <v>273</v>
      </c>
      <c r="H420" s="233"/>
      <c r="I420" s="168">
        <v>59.71</v>
      </c>
      <c r="J420" s="236">
        <v>95.31</v>
      </c>
      <c r="K420" s="237"/>
      <c r="L420" s="169">
        <v>155.02000000000001</v>
      </c>
    </row>
    <row r="421" spans="1:12">
      <c r="A421" s="166">
        <v>70637</v>
      </c>
      <c r="B421" s="229" t="s">
        <v>656</v>
      </c>
      <c r="C421" s="230"/>
      <c r="D421" s="230"/>
      <c r="E421" s="230"/>
      <c r="F421" s="231"/>
      <c r="G421" s="232" t="s">
        <v>292</v>
      </c>
      <c r="H421" s="233"/>
      <c r="I421" s="168">
        <v>90.38</v>
      </c>
      <c r="J421" s="236">
        <v>20.260000000000002</v>
      </c>
      <c r="K421" s="237"/>
      <c r="L421" s="169">
        <v>110.64</v>
      </c>
    </row>
    <row r="422" spans="1:12">
      <c r="A422" s="166">
        <v>70638</v>
      </c>
      <c r="B422" s="229" t="s">
        <v>2269</v>
      </c>
      <c r="C422" s="230"/>
      <c r="D422" s="230"/>
      <c r="E422" s="230"/>
      <c r="F422" s="231"/>
      <c r="G422" s="232" t="s">
        <v>292</v>
      </c>
      <c r="H422" s="233"/>
      <c r="I422" s="169">
        <v>220.42</v>
      </c>
      <c r="J422" s="238">
        <v>307.08</v>
      </c>
      <c r="K422" s="239"/>
      <c r="L422" s="169">
        <v>527.5</v>
      </c>
    </row>
    <row r="423" spans="1:12">
      <c r="A423" s="166">
        <v>70645</v>
      </c>
      <c r="B423" s="229" t="s">
        <v>657</v>
      </c>
      <c r="C423" s="230"/>
      <c r="D423" s="230"/>
      <c r="E423" s="230"/>
      <c r="F423" s="231"/>
      <c r="G423" s="232" t="s">
        <v>281</v>
      </c>
      <c r="H423" s="233"/>
      <c r="I423" s="168">
        <v>13.77</v>
      </c>
      <c r="J423" s="236">
        <v>18.5</v>
      </c>
      <c r="K423" s="237"/>
      <c r="L423" s="168">
        <v>32.270000000000003</v>
      </c>
    </row>
    <row r="424" spans="1:12">
      <c r="A424" s="166">
        <v>70646</v>
      </c>
      <c r="B424" s="229" t="s">
        <v>658</v>
      </c>
      <c r="C424" s="230"/>
      <c r="D424" s="230"/>
      <c r="E424" s="230"/>
      <c r="F424" s="231"/>
      <c r="G424" s="232" t="s">
        <v>281</v>
      </c>
      <c r="H424" s="233"/>
      <c r="I424" s="168">
        <v>18.989999999999998</v>
      </c>
      <c r="J424" s="236">
        <v>33.04</v>
      </c>
      <c r="K424" s="237"/>
      <c r="L424" s="168">
        <v>52.03</v>
      </c>
    </row>
    <row r="425" spans="1:12">
      <c r="A425" s="166">
        <v>70647</v>
      </c>
      <c r="B425" s="229" t="s">
        <v>2270</v>
      </c>
      <c r="C425" s="230"/>
      <c r="D425" s="230"/>
      <c r="E425" s="230"/>
      <c r="F425" s="231"/>
      <c r="G425" s="232" t="s">
        <v>281</v>
      </c>
      <c r="H425" s="233"/>
      <c r="I425" s="168">
        <v>31.92</v>
      </c>
      <c r="J425" s="236">
        <v>39.65</v>
      </c>
      <c r="K425" s="237"/>
      <c r="L425" s="168">
        <v>71.569999999999993</v>
      </c>
    </row>
    <row r="426" spans="1:12">
      <c r="A426" s="166">
        <v>70648</v>
      </c>
      <c r="B426" s="229" t="s">
        <v>660</v>
      </c>
      <c r="C426" s="230"/>
      <c r="D426" s="230"/>
      <c r="E426" s="230"/>
      <c r="F426" s="231"/>
      <c r="G426" s="232" t="s">
        <v>281</v>
      </c>
      <c r="H426" s="233"/>
      <c r="I426" s="168">
        <v>37.409999999999997</v>
      </c>
      <c r="J426" s="236">
        <v>52.86</v>
      </c>
      <c r="K426" s="237"/>
      <c r="L426" s="168">
        <v>90.27</v>
      </c>
    </row>
    <row r="427" spans="1:12">
      <c r="A427" s="166">
        <v>70649</v>
      </c>
      <c r="B427" s="229" t="s">
        <v>2271</v>
      </c>
      <c r="C427" s="230"/>
      <c r="D427" s="230"/>
      <c r="E427" s="230"/>
      <c r="F427" s="231"/>
      <c r="G427" s="232" t="s">
        <v>281</v>
      </c>
      <c r="H427" s="233"/>
      <c r="I427" s="168">
        <v>52.79</v>
      </c>
      <c r="J427" s="236">
        <v>52.86</v>
      </c>
      <c r="K427" s="237"/>
      <c r="L427" s="169">
        <v>105.65</v>
      </c>
    </row>
    <row r="428" spans="1:12">
      <c r="A428" s="166">
        <v>70650</v>
      </c>
      <c r="B428" s="229" t="s">
        <v>662</v>
      </c>
      <c r="C428" s="230"/>
      <c r="D428" s="230"/>
      <c r="E428" s="230"/>
      <c r="F428" s="231"/>
      <c r="G428" s="232" t="s">
        <v>281</v>
      </c>
      <c r="H428" s="233"/>
      <c r="I428" s="168">
        <v>87.3</v>
      </c>
      <c r="J428" s="236">
        <v>52.86</v>
      </c>
      <c r="K428" s="237"/>
      <c r="L428" s="169">
        <v>140.16</v>
      </c>
    </row>
    <row r="429" spans="1:12">
      <c r="A429" s="166">
        <v>70670</v>
      </c>
      <c r="B429" s="229" t="s">
        <v>663</v>
      </c>
      <c r="C429" s="230"/>
      <c r="D429" s="230"/>
      <c r="E429" s="230"/>
      <c r="F429" s="231"/>
      <c r="G429" s="232" t="s">
        <v>281</v>
      </c>
      <c r="H429" s="233"/>
      <c r="I429" s="168">
        <v>70.540000000000006</v>
      </c>
      <c r="J429" s="236">
        <v>52.86</v>
      </c>
      <c r="K429" s="237"/>
      <c r="L429" s="169">
        <v>123.4</v>
      </c>
    </row>
    <row r="430" spans="1:12">
      <c r="A430" s="166">
        <v>70671</v>
      </c>
      <c r="B430" s="229" t="s">
        <v>2272</v>
      </c>
      <c r="C430" s="230"/>
      <c r="D430" s="230"/>
      <c r="E430" s="230"/>
      <c r="F430" s="231"/>
      <c r="G430" s="232" t="s">
        <v>281</v>
      </c>
      <c r="H430" s="233"/>
      <c r="I430" s="169">
        <v>126.06</v>
      </c>
      <c r="J430" s="236">
        <v>52.86</v>
      </c>
      <c r="K430" s="237"/>
      <c r="L430" s="169">
        <v>178.92</v>
      </c>
    </row>
    <row r="431" spans="1:12">
      <c r="A431" s="166">
        <v>70672</v>
      </c>
      <c r="B431" s="229" t="s">
        <v>665</v>
      </c>
      <c r="C431" s="230"/>
      <c r="D431" s="230"/>
      <c r="E431" s="230"/>
      <c r="F431" s="231"/>
      <c r="G431" s="232" t="s">
        <v>281</v>
      </c>
      <c r="H431" s="233"/>
      <c r="I431" s="169">
        <v>172.19</v>
      </c>
      <c r="J431" s="236">
        <v>52.86</v>
      </c>
      <c r="K431" s="237"/>
      <c r="L431" s="169">
        <v>225.05</v>
      </c>
    </row>
    <row r="432" spans="1:12">
      <c r="A432" s="166">
        <v>70673</v>
      </c>
      <c r="B432" s="229" t="s">
        <v>666</v>
      </c>
      <c r="C432" s="230"/>
      <c r="D432" s="230"/>
      <c r="E432" s="230"/>
      <c r="F432" s="231"/>
      <c r="G432" s="232" t="s">
        <v>281</v>
      </c>
      <c r="H432" s="233"/>
      <c r="I432" s="169">
        <v>341.21</v>
      </c>
      <c r="J432" s="236">
        <v>60.79</v>
      </c>
      <c r="K432" s="237"/>
      <c r="L432" s="169">
        <v>402</v>
      </c>
    </row>
    <row r="433" spans="1:12">
      <c r="A433" s="166">
        <v>70674</v>
      </c>
      <c r="B433" s="229" t="s">
        <v>667</v>
      </c>
      <c r="C433" s="230"/>
      <c r="D433" s="230"/>
      <c r="E433" s="230"/>
      <c r="F433" s="231"/>
      <c r="G433" s="232" t="s">
        <v>281</v>
      </c>
      <c r="H433" s="233"/>
      <c r="I433" s="170">
        <v>1390.47</v>
      </c>
      <c r="J433" s="236">
        <v>66.08</v>
      </c>
      <c r="K433" s="237"/>
      <c r="L433" s="170">
        <v>1456.55</v>
      </c>
    </row>
    <row r="434" spans="1:12">
      <c r="A434" s="166">
        <v>70680</v>
      </c>
      <c r="B434" s="229" t="s">
        <v>668</v>
      </c>
      <c r="C434" s="230"/>
      <c r="D434" s="230"/>
      <c r="E434" s="230"/>
      <c r="F434" s="231"/>
      <c r="G434" s="232" t="s">
        <v>281</v>
      </c>
      <c r="H434" s="233"/>
      <c r="I434" s="167">
        <v>1.02</v>
      </c>
      <c r="J434" s="234">
        <v>3.97</v>
      </c>
      <c r="K434" s="235"/>
      <c r="L434" s="167">
        <v>4.99</v>
      </c>
    </row>
    <row r="435" spans="1:12">
      <c r="A435" s="166">
        <v>70681</v>
      </c>
      <c r="B435" s="229" t="s">
        <v>669</v>
      </c>
      <c r="C435" s="230"/>
      <c r="D435" s="230"/>
      <c r="E435" s="230"/>
      <c r="F435" s="231"/>
      <c r="G435" s="232" t="s">
        <v>281</v>
      </c>
      <c r="H435" s="233"/>
      <c r="I435" s="167">
        <v>1.85</v>
      </c>
      <c r="J435" s="234">
        <v>3.97</v>
      </c>
      <c r="K435" s="235"/>
      <c r="L435" s="167">
        <v>5.82</v>
      </c>
    </row>
    <row r="436" spans="1:12">
      <c r="A436" s="166">
        <v>70682</v>
      </c>
      <c r="B436" s="229" t="s">
        <v>670</v>
      </c>
      <c r="C436" s="230"/>
      <c r="D436" s="230"/>
      <c r="E436" s="230"/>
      <c r="F436" s="231"/>
      <c r="G436" s="232" t="s">
        <v>281</v>
      </c>
      <c r="H436" s="233"/>
      <c r="I436" s="167">
        <v>2.73</v>
      </c>
      <c r="J436" s="234">
        <v>3.97</v>
      </c>
      <c r="K436" s="235"/>
      <c r="L436" s="167">
        <v>6.7</v>
      </c>
    </row>
    <row r="437" spans="1:12">
      <c r="A437" s="166">
        <v>70691</v>
      </c>
      <c r="B437" s="229" t="s">
        <v>154</v>
      </c>
      <c r="C437" s="230"/>
      <c r="D437" s="230"/>
      <c r="E437" s="230"/>
      <c r="F437" s="231"/>
      <c r="G437" s="232" t="s">
        <v>281</v>
      </c>
      <c r="H437" s="233"/>
      <c r="I437" s="167">
        <v>0.96</v>
      </c>
      <c r="J437" s="234">
        <v>3.97</v>
      </c>
      <c r="K437" s="235"/>
      <c r="L437" s="167">
        <v>4.93</v>
      </c>
    </row>
    <row r="438" spans="1:12">
      <c r="A438" s="166">
        <v>70692</v>
      </c>
      <c r="B438" s="229" t="s">
        <v>671</v>
      </c>
      <c r="C438" s="230"/>
      <c r="D438" s="230"/>
      <c r="E438" s="230"/>
      <c r="F438" s="231"/>
      <c r="G438" s="232" t="s">
        <v>281</v>
      </c>
      <c r="H438" s="233"/>
      <c r="I438" s="167">
        <v>1.98</v>
      </c>
      <c r="J438" s="234">
        <v>3.97</v>
      </c>
      <c r="K438" s="235"/>
      <c r="L438" s="167">
        <v>5.95</v>
      </c>
    </row>
    <row r="439" spans="1:12">
      <c r="A439" s="166">
        <v>70695</v>
      </c>
      <c r="B439" s="229" t="s">
        <v>2273</v>
      </c>
      <c r="C439" s="230"/>
      <c r="D439" s="230"/>
      <c r="E439" s="230"/>
      <c r="F439" s="231"/>
      <c r="G439" s="232" t="s">
        <v>281</v>
      </c>
      <c r="H439" s="233"/>
      <c r="I439" s="169">
        <v>210.65</v>
      </c>
      <c r="J439" s="236">
        <v>23.02</v>
      </c>
      <c r="K439" s="237"/>
      <c r="L439" s="169">
        <v>233.67</v>
      </c>
    </row>
    <row r="440" spans="1:12">
      <c r="A440" s="166">
        <v>70696</v>
      </c>
      <c r="B440" s="229" t="s">
        <v>2274</v>
      </c>
      <c r="C440" s="230"/>
      <c r="D440" s="230"/>
      <c r="E440" s="230"/>
      <c r="F440" s="231"/>
      <c r="G440" s="232" t="s">
        <v>281</v>
      </c>
      <c r="H440" s="233"/>
      <c r="I440" s="169">
        <v>412.55</v>
      </c>
      <c r="J440" s="236">
        <v>36.22</v>
      </c>
      <c r="K440" s="237"/>
      <c r="L440" s="169">
        <v>448.77</v>
      </c>
    </row>
    <row r="441" spans="1:12">
      <c r="A441" s="166">
        <v>70697</v>
      </c>
      <c r="B441" s="229" t="s">
        <v>2275</v>
      </c>
      <c r="C441" s="230"/>
      <c r="D441" s="230"/>
      <c r="E441" s="230"/>
      <c r="F441" s="231"/>
      <c r="G441" s="232" t="s">
        <v>281</v>
      </c>
      <c r="H441" s="233"/>
      <c r="I441" s="169">
        <v>373.09</v>
      </c>
      <c r="J441" s="236">
        <v>36.22</v>
      </c>
      <c r="K441" s="237"/>
      <c r="L441" s="169">
        <v>409.31</v>
      </c>
    </row>
    <row r="442" spans="1:12">
      <c r="A442" s="166">
        <v>70698</v>
      </c>
      <c r="B442" s="229" t="s">
        <v>2276</v>
      </c>
      <c r="C442" s="230"/>
      <c r="D442" s="230"/>
      <c r="E442" s="230"/>
      <c r="F442" s="231"/>
      <c r="G442" s="232" t="s">
        <v>281</v>
      </c>
      <c r="H442" s="233"/>
      <c r="I442" s="169">
        <v>525.82000000000005</v>
      </c>
      <c r="J442" s="236">
        <v>56.53</v>
      </c>
      <c r="K442" s="237"/>
      <c r="L442" s="169">
        <v>582.35</v>
      </c>
    </row>
    <row r="443" spans="1:12">
      <c r="A443" s="166">
        <v>70699</v>
      </c>
      <c r="B443" s="229" t="s">
        <v>2277</v>
      </c>
      <c r="C443" s="230"/>
      <c r="D443" s="230"/>
      <c r="E443" s="230"/>
      <c r="F443" s="231"/>
      <c r="G443" s="232" t="s">
        <v>281</v>
      </c>
      <c r="H443" s="233"/>
      <c r="I443" s="169">
        <v>525.82000000000005</v>
      </c>
      <c r="J443" s="236">
        <v>56.53</v>
      </c>
      <c r="K443" s="237"/>
      <c r="L443" s="169">
        <v>582.35</v>
      </c>
    </row>
    <row r="444" spans="1:12">
      <c r="A444" s="166">
        <v>70700</v>
      </c>
      <c r="B444" s="229" t="s">
        <v>677</v>
      </c>
      <c r="C444" s="230"/>
      <c r="D444" s="230"/>
      <c r="E444" s="230"/>
      <c r="F444" s="231"/>
      <c r="G444" s="232" t="s">
        <v>281</v>
      </c>
      <c r="H444" s="233"/>
      <c r="I444" s="169">
        <v>127.07</v>
      </c>
      <c r="J444" s="236">
        <v>52.86</v>
      </c>
      <c r="K444" s="237"/>
      <c r="L444" s="169">
        <v>179.93</v>
      </c>
    </row>
    <row r="445" spans="1:12">
      <c r="A445" s="166">
        <v>70701</v>
      </c>
      <c r="B445" s="229" t="s">
        <v>678</v>
      </c>
      <c r="C445" s="230"/>
      <c r="D445" s="230"/>
      <c r="E445" s="230"/>
      <c r="F445" s="231"/>
      <c r="G445" s="232" t="s">
        <v>281</v>
      </c>
      <c r="H445" s="233"/>
      <c r="I445" s="169">
        <v>109.88</v>
      </c>
      <c r="J445" s="236">
        <v>52.86</v>
      </c>
      <c r="K445" s="237"/>
      <c r="L445" s="169">
        <v>162.74</v>
      </c>
    </row>
    <row r="446" spans="1:12">
      <c r="A446" s="166">
        <v>70702</v>
      </c>
      <c r="B446" s="229" t="s">
        <v>679</v>
      </c>
      <c r="C446" s="230"/>
      <c r="D446" s="230"/>
      <c r="E446" s="230"/>
      <c r="F446" s="231"/>
      <c r="G446" s="232" t="s">
        <v>281</v>
      </c>
      <c r="H446" s="233"/>
      <c r="I446" s="169">
        <v>121.85</v>
      </c>
      <c r="J446" s="236">
        <v>52.86</v>
      </c>
      <c r="K446" s="237"/>
      <c r="L446" s="169">
        <v>174.71</v>
      </c>
    </row>
    <row r="447" spans="1:12">
      <c r="A447" s="166">
        <v>70703</v>
      </c>
      <c r="B447" s="229" t="s">
        <v>680</v>
      </c>
      <c r="C447" s="230"/>
      <c r="D447" s="230"/>
      <c r="E447" s="230"/>
      <c r="F447" s="231"/>
      <c r="G447" s="232" t="s">
        <v>281</v>
      </c>
      <c r="H447" s="233"/>
      <c r="I447" s="169">
        <v>150.62</v>
      </c>
      <c r="J447" s="236">
        <v>52.86</v>
      </c>
      <c r="K447" s="237"/>
      <c r="L447" s="169">
        <v>203.48</v>
      </c>
    </row>
    <row r="448" spans="1:12">
      <c r="A448" s="166">
        <v>70704</v>
      </c>
      <c r="B448" s="229" t="s">
        <v>681</v>
      </c>
      <c r="C448" s="230"/>
      <c r="D448" s="230"/>
      <c r="E448" s="230"/>
      <c r="F448" s="231"/>
      <c r="G448" s="232" t="s">
        <v>281</v>
      </c>
      <c r="H448" s="233"/>
      <c r="I448" s="169">
        <v>234.69</v>
      </c>
      <c r="J448" s="236">
        <v>66.08</v>
      </c>
      <c r="K448" s="237"/>
      <c r="L448" s="169">
        <v>300.77</v>
      </c>
    </row>
    <row r="449" spans="1:12">
      <c r="A449" s="166">
        <v>70705</v>
      </c>
      <c r="B449" s="229" t="s">
        <v>682</v>
      </c>
      <c r="C449" s="230"/>
      <c r="D449" s="230"/>
      <c r="E449" s="230"/>
      <c r="F449" s="231"/>
      <c r="G449" s="232" t="s">
        <v>281</v>
      </c>
      <c r="H449" s="233"/>
      <c r="I449" s="169">
        <v>314.70999999999998</v>
      </c>
      <c r="J449" s="236">
        <v>66.08</v>
      </c>
      <c r="K449" s="237"/>
      <c r="L449" s="169">
        <v>380.79</v>
      </c>
    </row>
    <row r="450" spans="1:12">
      <c r="A450" s="166">
        <v>70707</v>
      </c>
      <c r="B450" s="229" t="s">
        <v>2278</v>
      </c>
      <c r="C450" s="230"/>
      <c r="D450" s="230"/>
      <c r="E450" s="230"/>
      <c r="F450" s="231"/>
      <c r="G450" s="232" t="s">
        <v>281</v>
      </c>
      <c r="H450" s="233"/>
      <c r="I450" s="168">
        <v>46.82</v>
      </c>
      <c r="J450" s="238">
        <v>105.72</v>
      </c>
      <c r="K450" s="239"/>
      <c r="L450" s="169">
        <v>152.54</v>
      </c>
    </row>
    <row r="451" spans="1:12">
      <c r="A451" s="166">
        <v>70708</v>
      </c>
      <c r="B451" s="229" t="s">
        <v>2279</v>
      </c>
      <c r="C451" s="230"/>
      <c r="D451" s="230"/>
      <c r="E451" s="230"/>
      <c r="F451" s="231"/>
      <c r="G451" s="232" t="s">
        <v>281</v>
      </c>
      <c r="H451" s="233"/>
      <c r="I451" s="168">
        <v>49.41</v>
      </c>
      <c r="J451" s="236">
        <v>79.290000000000006</v>
      </c>
      <c r="K451" s="237"/>
      <c r="L451" s="169">
        <v>128.69999999999999</v>
      </c>
    </row>
    <row r="452" spans="1:12">
      <c r="A452" s="166">
        <v>70709</v>
      </c>
      <c r="B452" s="229" t="s">
        <v>2280</v>
      </c>
      <c r="C452" s="230"/>
      <c r="D452" s="230"/>
      <c r="E452" s="230"/>
      <c r="F452" s="231"/>
      <c r="G452" s="232" t="s">
        <v>281</v>
      </c>
      <c r="H452" s="233"/>
      <c r="I452" s="168">
        <v>12.68</v>
      </c>
      <c r="J452" s="236">
        <v>27.23</v>
      </c>
      <c r="K452" s="237"/>
      <c r="L452" s="168">
        <v>39.909999999999997</v>
      </c>
    </row>
    <row r="453" spans="1:12">
      <c r="A453" s="166">
        <v>70710</v>
      </c>
      <c r="B453" s="229" t="s">
        <v>2281</v>
      </c>
      <c r="C453" s="230"/>
      <c r="D453" s="230"/>
      <c r="E453" s="230"/>
      <c r="F453" s="231"/>
      <c r="G453" s="232" t="s">
        <v>281</v>
      </c>
      <c r="H453" s="233"/>
      <c r="I453" s="168">
        <v>36.36</v>
      </c>
      <c r="J453" s="236">
        <v>57.97</v>
      </c>
      <c r="K453" s="237"/>
      <c r="L453" s="168">
        <v>94.33</v>
      </c>
    </row>
    <row r="454" spans="1:12">
      <c r="A454" s="166">
        <v>70711</v>
      </c>
      <c r="B454" s="229" t="s">
        <v>2282</v>
      </c>
      <c r="C454" s="230"/>
      <c r="D454" s="230"/>
      <c r="E454" s="230"/>
      <c r="F454" s="231"/>
      <c r="G454" s="232" t="s">
        <v>281</v>
      </c>
      <c r="H454" s="233"/>
      <c r="I454" s="168">
        <v>58.73</v>
      </c>
      <c r="J454" s="238">
        <v>109.24</v>
      </c>
      <c r="K454" s="239"/>
      <c r="L454" s="169">
        <v>167.97</v>
      </c>
    </row>
    <row r="455" spans="1:12">
      <c r="A455" s="166">
        <v>70712</v>
      </c>
      <c r="B455" s="229" t="s">
        <v>2283</v>
      </c>
      <c r="C455" s="230"/>
      <c r="D455" s="230"/>
      <c r="E455" s="230"/>
      <c r="F455" s="231"/>
      <c r="G455" s="232" t="s">
        <v>281</v>
      </c>
      <c r="H455" s="233"/>
      <c r="I455" s="168">
        <v>89.86</v>
      </c>
      <c r="J455" s="238">
        <v>170.18</v>
      </c>
      <c r="K455" s="239"/>
      <c r="L455" s="169">
        <v>260.04000000000002</v>
      </c>
    </row>
    <row r="456" spans="1:12">
      <c r="A456" s="166">
        <v>70713</v>
      </c>
      <c r="B456" s="229" t="s">
        <v>2284</v>
      </c>
      <c r="C456" s="230"/>
      <c r="D456" s="230"/>
      <c r="E456" s="230"/>
      <c r="F456" s="231"/>
      <c r="G456" s="232" t="s">
        <v>281</v>
      </c>
      <c r="H456" s="233"/>
      <c r="I456" s="168">
        <v>37.58</v>
      </c>
      <c r="J456" s="236">
        <v>81.87</v>
      </c>
      <c r="K456" s="237"/>
      <c r="L456" s="169">
        <v>119.45</v>
      </c>
    </row>
    <row r="457" spans="1:12">
      <c r="A457" s="166">
        <v>70714</v>
      </c>
      <c r="B457" s="229" t="s">
        <v>2285</v>
      </c>
      <c r="C457" s="230"/>
      <c r="D457" s="230"/>
      <c r="E457" s="230"/>
      <c r="F457" s="231"/>
      <c r="G457" s="232" t="s">
        <v>281</v>
      </c>
      <c r="H457" s="233"/>
      <c r="I457" s="168">
        <v>53.52</v>
      </c>
      <c r="J457" s="238">
        <v>117.27</v>
      </c>
      <c r="K457" s="239"/>
      <c r="L457" s="169">
        <v>170.79</v>
      </c>
    </row>
    <row r="458" spans="1:12">
      <c r="A458" s="166">
        <v>70715</v>
      </c>
      <c r="B458" s="229" t="s">
        <v>2286</v>
      </c>
      <c r="C458" s="230"/>
      <c r="D458" s="230"/>
      <c r="E458" s="230"/>
      <c r="F458" s="231"/>
      <c r="G458" s="232" t="s">
        <v>281</v>
      </c>
      <c r="H458" s="233"/>
      <c r="I458" s="168">
        <v>72.239999999999995</v>
      </c>
      <c r="J458" s="238">
        <v>154.91</v>
      </c>
      <c r="K458" s="239"/>
      <c r="L458" s="169">
        <v>227.15</v>
      </c>
    </row>
    <row r="459" spans="1:12">
      <c r="A459" s="166">
        <v>70716</v>
      </c>
      <c r="B459" s="229" t="s">
        <v>2287</v>
      </c>
      <c r="C459" s="230"/>
      <c r="D459" s="230"/>
      <c r="E459" s="230"/>
      <c r="F459" s="231"/>
      <c r="G459" s="232" t="s">
        <v>281</v>
      </c>
      <c r="H459" s="233"/>
      <c r="I459" s="168">
        <v>90.44</v>
      </c>
      <c r="J459" s="238">
        <v>184.71</v>
      </c>
      <c r="K459" s="239"/>
      <c r="L459" s="169">
        <v>275.14999999999998</v>
      </c>
    </row>
    <row r="460" spans="1:12">
      <c r="A460" s="166">
        <v>70720</v>
      </c>
      <c r="B460" s="229" t="s">
        <v>2288</v>
      </c>
      <c r="C460" s="230"/>
      <c r="D460" s="230"/>
      <c r="E460" s="230"/>
      <c r="F460" s="231"/>
      <c r="G460" s="232" t="s">
        <v>281</v>
      </c>
      <c r="H460" s="233"/>
      <c r="I460" s="169">
        <v>101.7</v>
      </c>
      <c r="J460" s="236">
        <v>21.07</v>
      </c>
      <c r="K460" s="237"/>
      <c r="L460" s="169">
        <v>122.77</v>
      </c>
    </row>
    <row r="461" spans="1:12">
      <c r="A461" s="166">
        <v>70725</v>
      </c>
      <c r="B461" s="229" t="s">
        <v>2289</v>
      </c>
      <c r="C461" s="230"/>
      <c r="D461" s="230"/>
      <c r="E461" s="230"/>
      <c r="F461" s="231"/>
      <c r="G461" s="232" t="s">
        <v>281</v>
      </c>
      <c r="H461" s="233"/>
      <c r="I461" s="169">
        <v>206.98</v>
      </c>
      <c r="J461" s="236">
        <v>23.02</v>
      </c>
      <c r="K461" s="237"/>
      <c r="L461" s="169">
        <v>230</v>
      </c>
    </row>
    <row r="462" spans="1:12">
      <c r="A462" s="166">
        <v>70740</v>
      </c>
      <c r="B462" s="229" t="s">
        <v>694</v>
      </c>
      <c r="C462" s="230"/>
      <c r="D462" s="230"/>
      <c r="E462" s="230"/>
      <c r="F462" s="231"/>
      <c r="G462" s="232" t="s">
        <v>281</v>
      </c>
      <c r="H462" s="233"/>
      <c r="I462" s="167">
        <v>5</v>
      </c>
      <c r="J462" s="236">
        <v>10.039999999999999</v>
      </c>
      <c r="K462" s="237"/>
      <c r="L462" s="168">
        <v>15.04</v>
      </c>
    </row>
    <row r="463" spans="1:12">
      <c r="A463" s="166">
        <v>70741</v>
      </c>
      <c r="B463" s="229" t="s">
        <v>695</v>
      </c>
      <c r="C463" s="230"/>
      <c r="D463" s="230"/>
      <c r="E463" s="230"/>
      <c r="F463" s="231"/>
      <c r="G463" s="232" t="s">
        <v>281</v>
      </c>
      <c r="H463" s="233"/>
      <c r="I463" s="167">
        <v>8.7799999999999994</v>
      </c>
      <c r="J463" s="236">
        <v>10.039999999999999</v>
      </c>
      <c r="K463" s="237"/>
      <c r="L463" s="168">
        <v>18.82</v>
      </c>
    </row>
    <row r="464" spans="1:12">
      <c r="A464" s="166">
        <v>70742</v>
      </c>
      <c r="B464" s="229" t="s">
        <v>696</v>
      </c>
      <c r="C464" s="230"/>
      <c r="D464" s="230"/>
      <c r="E464" s="230"/>
      <c r="F464" s="231"/>
      <c r="G464" s="232" t="s">
        <v>281</v>
      </c>
      <c r="H464" s="233"/>
      <c r="I464" s="167">
        <v>5.39</v>
      </c>
      <c r="J464" s="236">
        <v>10.220000000000001</v>
      </c>
      <c r="K464" s="237"/>
      <c r="L464" s="168">
        <v>15.61</v>
      </c>
    </row>
    <row r="465" spans="1:12">
      <c r="A465" s="166">
        <v>70743</v>
      </c>
      <c r="B465" s="229" t="s">
        <v>697</v>
      </c>
      <c r="C465" s="230"/>
      <c r="D465" s="230"/>
      <c r="E465" s="230"/>
      <c r="F465" s="231"/>
      <c r="G465" s="232" t="s">
        <v>281</v>
      </c>
      <c r="H465" s="233"/>
      <c r="I465" s="168">
        <v>10.69</v>
      </c>
      <c r="J465" s="236">
        <v>10.220000000000001</v>
      </c>
      <c r="K465" s="237"/>
      <c r="L465" s="168">
        <v>20.91</v>
      </c>
    </row>
    <row r="466" spans="1:12">
      <c r="A466" s="166">
        <v>70744</v>
      </c>
      <c r="B466" s="229" t="s">
        <v>698</v>
      </c>
      <c r="C466" s="230"/>
      <c r="D466" s="230"/>
      <c r="E466" s="230"/>
      <c r="F466" s="231"/>
      <c r="G466" s="232" t="s">
        <v>281</v>
      </c>
      <c r="H466" s="233"/>
      <c r="I466" s="168">
        <v>26.69</v>
      </c>
      <c r="J466" s="236">
        <v>17.21</v>
      </c>
      <c r="K466" s="237"/>
      <c r="L466" s="168">
        <v>43.9</v>
      </c>
    </row>
    <row r="467" spans="1:12">
      <c r="A467" s="166">
        <v>70745</v>
      </c>
      <c r="B467" s="229" t="s">
        <v>699</v>
      </c>
      <c r="C467" s="230"/>
      <c r="D467" s="230"/>
      <c r="E467" s="230"/>
      <c r="F467" s="231"/>
      <c r="G467" s="232" t="s">
        <v>281</v>
      </c>
      <c r="H467" s="233"/>
      <c r="I467" s="168">
        <v>48.09</v>
      </c>
      <c r="J467" s="236">
        <v>10.039999999999999</v>
      </c>
      <c r="K467" s="237"/>
      <c r="L467" s="168">
        <v>58.13</v>
      </c>
    </row>
    <row r="468" spans="1:12">
      <c r="A468" s="166">
        <v>70746</v>
      </c>
      <c r="B468" s="229" t="s">
        <v>700</v>
      </c>
      <c r="C468" s="230"/>
      <c r="D468" s="230"/>
      <c r="E468" s="230"/>
      <c r="F468" s="231"/>
      <c r="G468" s="232" t="s">
        <v>281</v>
      </c>
      <c r="H468" s="233"/>
      <c r="I468" s="168">
        <v>56.43</v>
      </c>
      <c r="J468" s="236">
        <v>10.039999999999999</v>
      </c>
      <c r="K468" s="237"/>
      <c r="L468" s="168">
        <v>66.47</v>
      </c>
    </row>
    <row r="469" spans="1:12">
      <c r="A469" s="166">
        <v>70747</v>
      </c>
      <c r="B469" s="229" t="s">
        <v>701</v>
      </c>
      <c r="C469" s="230"/>
      <c r="D469" s="230"/>
      <c r="E469" s="230"/>
      <c r="F469" s="231"/>
      <c r="G469" s="232" t="s">
        <v>281</v>
      </c>
      <c r="H469" s="233"/>
      <c r="I469" s="168">
        <v>40.92</v>
      </c>
      <c r="J469" s="236">
        <v>10.220000000000001</v>
      </c>
      <c r="K469" s="237"/>
      <c r="L469" s="168">
        <v>51.14</v>
      </c>
    </row>
    <row r="470" spans="1:12">
      <c r="A470" s="166">
        <v>70748</v>
      </c>
      <c r="B470" s="229" t="s">
        <v>702</v>
      </c>
      <c r="C470" s="230"/>
      <c r="D470" s="230"/>
      <c r="E470" s="230"/>
      <c r="F470" s="231"/>
      <c r="G470" s="232" t="s">
        <v>281</v>
      </c>
      <c r="H470" s="233"/>
      <c r="I470" s="168">
        <v>61.56</v>
      </c>
      <c r="J470" s="236">
        <v>10.220000000000001</v>
      </c>
      <c r="K470" s="237"/>
      <c r="L470" s="168">
        <v>71.78</v>
      </c>
    </row>
    <row r="471" spans="1:12">
      <c r="A471" s="166">
        <v>70749</v>
      </c>
      <c r="B471" s="229" t="s">
        <v>703</v>
      </c>
      <c r="C471" s="230"/>
      <c r="D471" s="230"/>
      <c r="E471" s="230"/>
      <c r="F471" s="231"/>
      <c r="G471" s="232" t="s">
        <v>281</v>
      </c>
      <c r="H471" s="233"/>
      <c r="I471" s="168">
        <v>70.55</v>
      </c>
      <c r="J471" s="236">
        <v>17.21</v>
      </c>
      <c r="K471" s="237"/>
      <c r="L471" s="168">
        <v>87.76</v>
      </c>
    </row>
    <row r="472" spans="1:12">
      <c r="A472" s="166">
        <v>70760</v>
      </c>
      <c r="B472" s="229" t="s">
        <v>704</v>
      </c>
      <c r="C472" s="230"/>
      <c r="D472" s="230"/>
      <c r="E472" s="230"/>
      <c r="F472" s="231"/>
      <c r="G472" s="232" t="s">
        <v>383</v>
      </c>
      <c r="H472" s="233"/>
      <c r="I472" s="167">
        <v>2.2599999999999998</v>
      </c>
      <c r="J472" s="234">
        <v>1.85</v>
      </c>
      <c r="K472" s="235"/>
      <c r="L472" s="167">
        <v>4.1100000000000003</v>
      </c>
    </row>
    <row r="473" spans="1:12">
      <c r="A473" s="166">
        <v>70761</v>
      </c>
      <c r="B473" s="229" t="s">
        <v>705</v>
      </c>
      <c r="C473" s="230"/>
      <c r="D473" s="230"/>
      <c r="E473" s="230"/>
      <c r="F473" s="231"/>
      <c r="G473" s="232" t="s">
        <v>383</v>
      </c>
      <c r="H473" s="233"/>
      <c r="I473" s="167">
        <v>6.14</v>
      </c>
      <c r="J473" s="234">
        <v>1.85</v>
      </c>
      <c r="K473" s="235"/>
      <c r="L473" s="167">
        <v>7.99</v>
      </c>
    </row>
    <row r="474" spans="1:12">
      <c r="A474" s="166">
        <v>70762</v>
      </c>
      <c r="B474" s="229" t="s">
        <v>706</v>
      </c>
      <c r="C474" s="230"/>
      <c r="D474" s="230"/>
      <c r="E474" s="230"/>
      <c r="F474" s="231"/>
      <c r="G474" s="232" t="s">
        <v>383</v>
      </c>
      <c r="H474" s="233"/>
      <c r="I474" s="168">
        <v>11.53</v>
      </c>
      <c r="J474" s="234">
        <v>1.85</v>
      </c>
      <c r="K474" s="235"/>
      <c r="L474" s="168">
        <v>13.38</v>
      </c>
    </row>
    <row r="475" spans="1:12">
      <c r="A475" s="166">
        <v>70763</v>
      </c>
      <c r="B475" s="229" t="s">
        <v>707</v>
      </c>
      <c r="C475" s="230"/>
      <c r="D475" s="230"/>
      <c r="E475" s="230"/>
      <c r="F475" s="231"/>
      <c r="G475" s="232" t="s">
        <v>383</v>
      </c>
      <c r="H475" s="233"/>
      <c r="I475" s="168">
        <v>12.71</v>
      </c>
      <c r="J475" s="234">
        <v>2.64</v>
      </c>
      <c r="K475" s="235"/>
      <c r="L475" s="168">
        <v>15.35</v>
      </c>
    </row>
    <row r="476" spans="1:12">
      <c r="A476" s="166">
        <v>70764</v>
      </c>
      <c r="B476" s="229" t="s">
        <v>708</v>
      </c>
      <c r="C476" s="230"/>
      <c r="D476" s="230"/>
      <c r="E476" s="230"/>
      <c r="F476" s="231"/>
      <c r="G476" s="232" t="s">
        <v>383</v>
      </c>
      <c r="H476" s="233"/>
      <c r="I476" s="168">
        <v>18.09</v>
      </c>
      <c r="J476" s="236">
        <v>10.57</v>
      </c>
      <c r="K476" s="237"/>
      <c r="L476" s="168">
        <v>28.66</v>
      </c>
    </row>
    <row r="477" spans="1:12">
      <c r="A477" s="166">
        <v>70765</v>
      </c>
      <c r="B477" s="229" t="s">
        <v>709</v>
      </c>
      <c r="C477" s="230"/>
      <c r="D477" s="230"/>
      <c r="E477" s="230"/>
      <c r="F477" s="231"/>
      <c r="G477" s="232" t="s">
        <v>383</v>
      </c>
      <c r="H477" s="233"/>
      <c r="I477" s="168">
        <v>24.81</v>
      </c>
      <c r="J477" s="236">
        <v>10.57</v>
      </c>
      <c r="K477" s="237"/>
      <c r="L477" s="168">
        <v>35.380000000000003</v>
      </c>
    </row>
    <row r="478" spans="1:12">
      <c r="A478" s="166">
        <v>70769</v>
      </c>
      <c r="B478" s="229" t="s">
        <v>710</v>
      </c>
      <c r="C478" s="230"/>
      <c r="D478" s="230"/>
      <c r="E478" s="230"/>
      <c r="F478" s="231"/>
      <c r="G478" s="232" t="s">
        <v>281</v>
      </c>
      <c r="H478" s="233"/>
      <c r="I478" s="167">
        <v>1.56</v>
      </c>
      <c r="J478" s="234">
        <v>0</v>
      </c>
      <c r="K478" s="235"/>
      <c r="L478" s="167">
        <v>1.56</v>
      </c>
    </row>
    <row r="479" spans="1:12">
      <c r="A479" s="166">
        <v>70771</v>
      </c>
      <c r="B479" s="229" t="s">
        <v>711</v>
      </c>
      <c r="C479" s="230"/>
      <c r="D479" s="230"/>
      <c r="E479" s="230"/>
      <c r="F479" s="231"/>
      <c r="G479" s="232" t="s">
        <v>334</v>
      </c>
      <c r="H479" s="233"/>
      <c r="I479" s="168">
        <v>71.930000000000007</v>
      </c>
      <c r="J479" s="234">
        <v>2.64</v>
      </c>
      <c r="K479" s="235"/>
      <c r="L479" s="168">
        <v>74.569999999999993</v>
      </c>
    </row>
    <row r="480" spans="1:12">
      <c r="A480" s="166">
        <v>70772</v>
      </c>
      <c r="B480" s="229" t="s">
        <v>712</v>
      </c>
      <c r="C480" s="230"/>
      <c r="D480" s="230"/>
      <c r="E480" s="230"/>
      <c r="F480" s="231"/>
      <c r="G480" s="232" t="s">
        <v>281</v>
      </c>
      <c r="H480" s="233"/>
      <c r="I480" s="168">
        <v>11.55</v>
      </c>
      <c r="J480" s="234">
        <v>0</v>
      </c>
      <c r="K480" s="235"/>
      <c r="L480" s="168">
        <v>11.55</v>
      </c>
    </row>
    <row r="481" spans="1:12">
      <c r="A481" s="166">
        <v>70776</v>
      </c>
      <c r="B481" s="229" t="s">
        <v>713</v>
      </c>
      <c r="C481" s="230"/>
      <c r="D481" s="230"/>
      <c r="E481" s="230"/>
      <c r="F481" s="231"/>
      <c r="G481" s="232" t="s">
        <v>281</v>
      </c>
      <c r="H481" s="233"/>
      <c r="I481" s="169">
        <v>351.18</v>
      </c>
      <c r="J481" s="236">
        <v>96.06</v>
      </c>
      <c r="K481" s="237"/>
      <c r="L481" s="169">
        <v>447.24</v>
      </c>
    </row>
    <row r="482" spans="1:12">
      <c r="A482" s="166">
        <v>70777</v>
      </c>
      <c r="B482" s="229" t="s">
        <v>714</v>
      </c>
      <c r="C482" s="230"/>
      <c r="D482" s="230"/>
      <c r="E482" s="230"/>
      <c r="F482" s="231"/>
      <c r="G482" s="232" t="s">
        <v>281</v>
      </c>
      <c r="H482" s="233"/>
      <c r="I482" s="169">
        <v>510.05</v>
      </c>
      <c r="J482" s="236">
        <v>96.06</v>
      </c>
      <c r="K482" s="237"/>
      <c r="L482" s="169">
        <v>606.11</v>
      </c>
    </row>
    <row r="483" spans="1:12">
      <c r="A483" s="166">
        <v>70778</v>
      </c>
      <c r="B483" s="229" t="s">
        <v>715</v>
      </c>
      <c r="C483" s="230"/>
      <c r="D483" s="230"/>
      <c r="E483" s="230"/>
      <c r="F483" s="231"/>
      <c r="G483" s="232" t="s">
        <v>281</v>
      </c>
      <c r="H483" s="233"/>
      <c r="I483" s="169">
        <v>346.5</v>
      </c>
      <c r="J483" s="236">
        <v>96.06</v>
      </c>
      <c r="K483" s="237"/>
      <c r="L483" s="169">
        <v>442.56</v>
      </c>
    </row>
    <row r="484" spans="1:12">
      <c r="A484" s="166">
        <v>70779</v>
      </c>
      <c r="B484" s="229" t="s">
        <v>716</v>
      </c>
      <c r="C484" s="230"/>
      <c r="D484" s="230"/>
      <c r="E484" s="230"/>
      <c r="F484" s="231"/>
      <c r="G484" s="232" t="s">
        <v>281</v>
      </c>
      <c r="H484" s="233"/>
      <c r="I484" s="169">
        <v>426</v>
      </c>
      <c r="J484" s="236">
        <v>96.06</v>
      </c>
      <c r="K484" s="237"/>
      <c r="L484" s="169">
        <v>522.05999999999995</v>
      </c>
    </row>
    <row r="485" spans="1:12">
      <c r="A485" s="166">
        <v>70790</v>
      </c>
      <c r="B485" s="229" t="s">
        <v>717</v>
      </c>
      <c r="C485" s="230"/>
      <c r="D485" s="230"/>
      <c r="E485" s="230"/>
      <c r="F485" s="231"/>
      <c r="G485" s="232" t="s">
        <v>281</v>
      </c>
      <c r="H485" s="233"/>
      <c r="I485" s="169">
        <v>213.39</v>
      </c>
      <c r="J485" s="236">
        <v>26.43</v>
      </c>
      <c r="K485" s="237"/>
      <c r="L485" s="169">
        <v>239.82</v>
      </c>
    </row>
    <row r="486" spans="1:12">
      <c r="A486" s="166">
        <v>70791</v>
      </c>
      <c r="B486" s="229" t="s">
        <v>718</v>
      </c>
      <c r="C486" s="230"/>
      <c r="D486" s="230"/>
      <c r="E486" s="230"/>
      <c r="F486" s="231"/>
      <c r="G486" s="232" t="s">
        <v>281</v>
      </c>
      <c r="H486" s="233"/>
      <c r="I486" s="169">
        <v>199.55</v>
      </c>
      <c r="J486" s="236">
        <v>39.65</v>
      </c>
      <c r="K486" s="237"/>
      <c r="L486" s="169">
        <v>239.2</v>
      </c>
    </row>
    <row r="487" spans="1:12">
      <c r="A487" s="166">
        <v>70820</v>
      </c>
      <c r="B487" s="229" t="s">
        <v>719</v>
      </c>
      <c r="C487" s="230"/>
      <c r="D487" s="230"/>
      <c r="E487" s="230"/>
      <c r="F487" s="231"/>
      <c r="G487" s="232" t="s">
        <v>281</v>
      </c>
      <c r="H487" s="233"/>
      <c r="I487" s="169">
        <v>137</v>
      </c>
      <c r="J487" s="236">
        <v>31.72</v>
      </c>
      <c r="K487" s="237"/>
      <c r="L487" s="169">
        <v>168.72</v>
      </c>
    </row>
    <row r="488" spans="1:12">
      <c r="A488" s="166">
        <v>70821</v>
      </c>
      <c r="B488" s="229" t="s">
        <v>720</v>
      </c>
      <c r="C488" s="230"/>
      <c r="D488" s="230"/>
      <c r="E488" s="230"/>
      <c r="F488" s="231"/>
      <c r="G488" s="232" t="s">
        <v>281</v>
      </c>
      <c r="H488" s="233"/>
      <c r="I488" s="169">
        <v>145</v>
      </c>
      <c r="J488" s="236">
        <v>34.36</v>
      </c>
      <c r="K488" s="237"/>
      <c r="L488" s="169">
        <v>179.36</v>
      </c>
    </row>
    <row r="489" spans="1:12">
      <c r="A489" s="166">
        <v>70822</v>
      </c>
      <c r="B489" s="229" t="s">
        <v>721</v>
      </c>
      <c r="C489" s="230"/>
      <c r="D489" s="230"/>
      <c r="E489" s="230"/>
      <c r="F489" s="231"/>
      <c r="G489" s="232" t="s">
        <v>281</v>
      </c>
      <c r="H489" s="233"/>
      <c r="I489" s="169">
        <v>150.88</v>
      </c>
      <c r="J489" s="236">
        <v>37</v>
      </c>
      <c r="K489" s="237"/>
      <c r="L489" s="169">
        <v>187.88</v>
      </c>
    </row>
    <row r="490" spans="1:12">
      <c r="A490" s="166">
        <v>70823</v>
      </c>
      <c r="B490" s="229" t="s">
        <v>722</v>
      </c>
      <c r="C490" s="230"/>
      <c r="D490" s="230"/>
      <c r="E490" s="230"/>
      <c r="F490" s="231"/>
      <c r="G490" s="232" t="s">
        <v>281</v>
      </c>
      <c r="H490" s="233"/>
      <c r="I490" s="169">
        <v>372.89</v>
      </c>
      <c r="J490" s="236">
        <v>39.65</v>
      </c>
      <c r="K490" s="237"/>
      <c r="L490" s="169">
        <v>412.54</v>
      </c>
    </row>
    <row r="491" spans="1:12">
      <c r="A491" s="166">
        <v>70835</v>
      </c>
      <c r="B491" s="229" t="s">
        <v>723</v>
      </c>
      <c r="C491" s="230"/>
      <c r="D491" s="230"/>
      <c r="E491" s="230"/>
      <c r="F491" s="231"/>
      <c r="G491" s="232" t="s">
        <v>281</v>
      </c>
      <c r="H491" s="233"/>
      <c r="I491" s="169">
        <v>346.5</v>
      </c>
      <c r="J491" s="236">
        <v>96.06</v>
      </c>
      <c r="K491" s="237"/>
      <c r="L491" s="169">
        <v>442.56</v>
      </c>
    </row>
    <row r="492" spans="1:12">
      <c r="A492" s="166">
        <v>70836</v>
      </c>
      <c r="B492" s="229" t="s">
        <v>724</v>
      </c>
      <c r="C492" s="230"/>
      <c r="D492" s="230"/>
      <c r="E492" s="230"/>
      <c r="F492" s="231"/>
      <c r="G492" s="232" t="s">
        <v>281</v>
      </c>
      <c r="H492" s="233"/>
      <c r="I492" s="169">
        <v>346.5</v>
      </c>
      <c r="J492" s="236">
        <v>96.06</v>
      </c>
      <c r="K492" s="237"/>
      <c r="L492" s="169">
        <v>442.56</v>
      </c>
    </row>
    <row r="493" spans="1:12">
      <c r="A493" s="166">
        <v>70837</v>
      </c>
      <c r="B493" s="229" t="s">
        <v>725</v>
      </c>
      <c r="C493" s="230"/>
      <c r="D493" s="230"/>
      <c r="E493" s="230"/>
      <c r="F493" s="231"/>
      <c r="G493" s="232" t="s">
        <v>281</v>
      </c>
      <c r="H493" s="233"/>
      <c r="I493" s="169">
        <v>346.5</v>
      </c>
      <c r="J493" s="236">
        <v>96.06</v>
      </c>
      <c r="K493" s="237"/>
      <c r="L493" s="169">
        <v>442.56</v>
      </c>
    </row>
    <row r="494" spans="1:12">
      <c r="A494" s="166">
        <v>70838</v>
      </c>
      <c r="B494" s="229" t="s">
        <v>726</v>
      </c>
      <c r="C494" s="230"/>
      <c r="D494" s="230"/>
      <c r="E494" s="230"/>
      <c r="F494" s="231"/>
      <c r="G494" s="232" t="s">
        <v>281</v>
      </c>
      <c r="H494" s="233"/>
      <c r="I494" s="169">
        <v>346.5</v>
      </c>
      <c r="J494" s="236">
        <v>96.06</v>
      </c>
      <c r="K494" s="237"/>
      <c r="L494" s="169">
        <v>442.56</v>
      </c>
    </row>
    <row r="495" spans="1:12">
      <c r="A495" s="166">
        <v>70839</v>
      </c>
      <c r="B495" s="229" t="s">
        <v>727</v>
      </c>
      <c r="C495" s="230"/>
      <c r="D495" s="230"/>
      <c r="E495" s="230"/>
      <c r="F495" s="231"/>
      <c r="G495" s="232" t="s">
        <v>281</v>
      </c>
      <c r="H495" s="233"/>
      <c r="I495" s="169">
        <v>346.5</v>
      </c>
      <c r="J495" s="236">
        <v>96.06</v>
      </c>
      <c r="K495" s="237"/>
      <c r="L495" s="169">
        <v>442.56</v>
      </c>
    </row>
    <row r="496" spans="1:12">
      <c r="A496" s="166">
        <v>70840</v>
      </c>
      <c r="B496" s="229" t="s">
        <v>728</v>
      </c>
      <c r="C496" s="230"/>
      <c r="D496" s="230"/>
      <c r="E496" s="230"/>
      <c r="F496" s="231"/>
      <c r="G496" s="232" t="s">
        <v>281</v>
      </c>
      <c r="H496" s="233"/>
      <c r="I496" s="169">
        <v>584.13</v>
      </c>
      <c r="J496" s="236">
        <v>96.06</v>
      </c>
      <c r="K496" s="237"/>
      <c r="L496" s="169">
        <v>680.19</v>
      </c>
    </row>
    <row r="497" spans="1:12">
      <c r="A497" s="166">
        <v>70842</v>
      </c>
      <c r="B497" s="229" t="s">
        <v>729</v>
      </c>
      <c r="C497" s="230"/>
      <c r="D497" s="230"/>
      <c r="E497" s="230"/>
      <c r="F497" s="231"/>
      <c r="G497" s="232" t="s">
        <v>281</v>
      </c>
      <c r="H497" s="233"/>
      <c r="I497" s="169">
        <v>628.47</v>
      </c>
      <c r="J497" s="236">
        <v>96.06</v>
      </c>
      <c r="K497" s="237"/>
      <c r="L497" s="169">
        <v>724.53</v>
      </c>
    </row>
    <row r="498" spans="1:12">
      <c r="A498" s="166">
        <v>70845</v>
      </c>
      <c r="B498" s="229" t="s">
        <v>730</v>
      </c>
      <c r="C498" s="230"/>
      <c r="D498" s="230"/>
      <c r="E498" s="230"/>
      <c r="F498" s="231"/>
      <c r="G498" s="232" t="s">
        <v>281</v>
      </c>
      <c r="H498" s="233"/>
      <c r="I498" s="169">
        <v>115.53</v>
      </c>
      <c r="J498" s="236">
        <v>60.79</v>
      </c>
      <c r="K498" s="237"/>
      <c r="L498" s="169">
        <v>176.32</v>
      </c>
    </row>
    <row r="499" spans="1:12">
      <c r="A499" s="166">
        <v>70857</v>
      </c>
      <c r="B499" s="229" t="s">
        <v>731</v>
      </c>
      <c r="C499" s="230"/>
      <c r="D499" s="230"/>
      <c r="E499" s="230"/>
      <c r="F499" s="231"/>
      <c r="G499" s="232" t="s">
        <v>281</v>
      </c>
      <c r="H499" s="233"/>
      <c r="I499" s="169">
        <v>108.28</v>
      </c>
      <c r="J499" s="236">
        <v>66.08</v>
      </c>
      <c r="K499" s="237"/>
      <c r="L499" s="169">
        <v>174.36</v>
      </c>
    </row>
    <row r="500" spans="1:12">
      <c r="A500" s="166">
        <v>70858</v>
      </c>
      <c r="B500" s="229" t="s">
        <v>732</v>
      </c>
      <c r="C500" s="230"/>
      <c r="D500" s="230"/>
      <c r="E500" s="230"/>
      <c r="F500" s="231"/>
      <c r="G500" s="232" t="s">
        <v>281</v>
      </c>
      <c r="H500" s="233"/>
      <c r="I500" s="169">
        <v>123.13</v>
      </c>
      <c r="J500" s="236">
        <v>71.36</v>
      </c>
      <c r="K500" s="237"/>
      <c r="L500" s="169">
        <v>194.49</v>
      </c>
    </row>
    <row r="501" spans="1:12">
      <c r="A501" s="166">
        <v>70859</v>
      </c>
      <c r="B501" s="229" t="s">
        <v>733</v>
      </c>
      <c r="C501" s="230"/>
      <c r="D501" s="230"/>
      <c r="E501" s="230"/>
      <c r="F501" s="231"/>
      <c r="G501" s="232" t="s">
        <v>281</v>
      </c>
      <c r="H501" s="233"/>
      <c r="I501" s="169">
        <v>170.33</v>
      </c>
      <c r="J501" s="236">
        <v>76.650000000000006</v>
      </c>
      <c r="K501" s="237"/>
      <c r="L501" s="169">
        <v>246.98</v>
      </c>
    </row>
    <row r="502" spans="1:12">
      <c r="A502" s="166">
        <v>70860</v>
      </c>
      <c r="B502" s="229" t="s">
        <v>734</v>
      </c>
      <c r="C502" s="230"/>
      <c r="D502" s="230"/>
      <c r="E502" s="230"/>
      <c r="F502" s="231"/>
      <c r="G502" s="232" t="s">
        <v>281</v>
      </c>
      <c r="H502" s="233"/>
      <c r="I502" s="169">
        <v>212.71</v>
      </c>
      <c r="J502" s="236">
        <v>81.93</v>
      </c>
      <c r="K502" s="237"/>
      <c r="L502" s="169">
        <v>294.64</v>
      </c>
    </row>
    <row r="503" spans="1:12">
      <c r="A503" s="166">
        <v>70861</v>
      </c>
      <c r="B503" s="229" t="s">
        <v>735</v>
      </c>
      <c r="C503" s="230"/>
      <c r="D503" s="230"/>
      <c r="E503" s="230"/>
      <c r="F503" s="231"/>
      <c r="G503" s="232" t="s">
        <v>281</v>
      </c>
      <c r="H503" s="233"/>
      <c r="I503" s="169">
        <v>296.49</v>
      </c>
      <c r="J503" s="236">
        <v>87.22</v>
      </c>
      <c r="K503" s="237"/>
      <c r="L503" s="169">
        <v>383.71</v>
      </c>
    </row>
    <row r="504" spans="1:12">
      <c r="A504" s="166">
        <v>70862</v>
      </c>
      <c r="B504" s="229" t="s">
        <v>736</v>
      </c>
      <c r="C504" s="230"/>
      <c r="D504" s="230"/>
      <c r="E504" s="230"/>
      <c r="F504" s="231"/>
      <c r="G504" s="232" t="s">
        <v>281</v>
      </c>
      <c r="H504" s="233"/>
      <c r="I504" s="169">
        <v>520.89</v>
      </c>
      <c r="J504" s="236">
        <v>97.79</v>
      </c>
      <c r="K504" s="237"/>
      <c r="L504" s="169">
        <v>618.67999999999995</v>
      </c>
    </row>
    <row r="505" spans="1:12">
      <c r="A505" s="166">
        <v>70880</v>
      </c>
      <c r="B505" s="229" t="s">
        <v>737</v>
      </c>
      <c r="C505" s="230"/>
      <c r="D505" s="230"/>
      <c r="E505" s="230"/>
      <c r="F505" s="231"/>
      <c r="G505" s="232" t="s">
        <v>281</v>
      </c>
      <c r="H505" s="233"/>
      <c r="I505" s="169">
        <v>214.5</v>
      </c>
      <c r="J505" s="236">
        <v>92.51</v>
      </c>
      <c r="K505" s="237"/>
      <c r="L505" s="169">
        <v>307.01</v>
      </c>
    </row>
    <row r="506" spans="1:12">
      <c r="A506" s="166">
        <v>70890</v>
      </c>
      <c r="B506" s="229" t="s">
        <v>738</v>
      </c>
      <c r="C506" s="230"/>
      <c r="D506" s="230"/>
      <c r="E506" s="230"/>
      <c r="F506" s="231"/>
      <c r="G506" s="232" t="s">
        <v>281</v>
      </c>
      <c r="H506" s="233"/>
      <c r="I506" s="168">
        <v>67.900000000000006</v>
      </c>
      <c r="J506" s="236">
        <v>60.79</v>
      </c>
      <c r="K506" s="237"/>
      <c r="L506" s="169">
        <v>128.69</v>
      </c>
    </row>
    <row r="507" spans="1:12">
      <c r="A507" s="166">
        <v>70891</v>
      </c>
      <c r="B507" s="229" t="s">
        <v>739</v>
      </c>
      <c r="C507" s="230"/>
      <c r="D507" s="230"/>
      <c r="E507" s="230"/>
      <c r="F507" s="231"/>
      <c r="G507" s="232" t="s">
        <v>281</v>
      </c>
      <c r="H507" s="233"/>
      <c r="I507" s="168">
        <v>67.900000000000006</v>
      </c>
      <c r="J507" s="236">
        <v>66.08</v>
      </c>
      <c r="K507" s="237"/>
      <c r="L507" s="169">
        <v>133.97999999999999</v>
      </c>
    </row>
    <row r="508" spans="1:12">
      <c r="A508" s="166">
        <v>70892</v>
      </c>
      <c r="B508" s="229" t="s">
        <v>740</v>
      </c>
      <c r="C508" s="230"/>
      <c r="D508" s="230"/>
      <c r="E508" s="230"/>
      <c r="F508" s="231"/>
      <c r="G508" s="232" t="s">
        <v>281</v>
      </c>
      <c r="H508" s="233"/>
      <c r="I508" s="169">
        <v>109.98</v>
      </c>
      <c r="J508" s="236">
        <v>71.36</v>
      </c>
      <c r="K508" s="237"/>
      <c r="L508" s="169">
        <v>181.34</v>
      </c>
    </row>
    <row r="509" spans="1:12">
      <c r="A509" s="166">
        <v>70893</v>
      </c>
      <c r="B509" s="229" t="s">
        <v>741</v>
      </c>
      <c r="C509" s="230"/>
      <c r="D509" s="230"/>
      <c r="E509" s="230"/>
      <c r="F509" s="231"/>
      <c r="G509" s="232" t="s">
        <v>281</v>
      </c>
      <c r="H509" s="233"/>
      <c r="I509" s="169">
        <v>117.02</v>
      </c>
      <c r="J509" s="236">
        <v>76.650000000000006</v>
      </c>
      <c r="K509" s="237"/>
      <c r="L509" s="169">
        <v>193.67</v>
      </c>
    </row>
    <row r="510" spans="1:12">
      <c r="A510" s="166">
        <v>70894</v>
      </c>
      <c r="B510" s="229" t="s">
        <v>742</v>
      </c>
      <c r="C510" s="230"/>
      <c r="D510" s="230"/>
      <c r="E510" s="230"/>
      <c r="F510" s="231"/>
      <c r="G510" s="232" t="s">
        <v>281</v>
      </c>
      <c r="H510" s="233"/>
      <c r="I510" s="169">
        <v>184.02</v>
      </c>
      <c r="J510" s="236">
        <v>81.93</v>
      </c>
      <c r="K510" s="237"/>
      <c r="L510" s="169">
        <v>265.95</v>
      </c>
    </row>
    <row r="511" spans="1:12">
      <c r="A511" s="166">
        <v>70910</v>
      </c>
      <c r="B511" s="229" t="s">
        <v>743</v>
      </c>
      <c r="C511" s="230"/>
      <c r="D511" s="230"/>
      <c r="E511" s="230"/>
      <c r="F511" s="231"/>
      <c r="G511" s="232" t="s">
        <v>281</v>
      </c>
      <c r="H511" s="233"/>
      <c r="I511" s="167">
        <v>0.95</v>
      </c>
      <c r="J511" s="234">
        <v>0</v>
      </c>
      <c r="K511" s="235"/>
      <c r="L511" s="167">
        <v>0.95</v>
      </c>
    </row>
    <row r="512" spans="1:12">
      <c r="A512" s="166">
        <v>70911</v>
      </c>
      <c r="B512" s="229" t="s">
        <v>744</v>
      </c>
      <c r="C512" s="230"/>
      <c r="D512" s="230"/>
      <c r="E512" s="230"/>
      <c r="F512" s="231"/>
      <c r="G512" s="232" t="s">
        <v>281</v>
      </c>
      <c r="H512" s="233"/>
      <c r="I512" s="167">
        <v>1.43</v>
      </c>
      <c r="J512" s="234">
        <v>0</v>
      </c>
      <c r="K512" s="235"/>
      <c r="L512" s="167">
        <v>1.43</v>
      </c>
    </row>
    <row r="513" spans="1:12">
      <c r="A513" s="166">
        <v>70920</v>
      </c>
      <c r="B513" s="229" t="s">
        <v>745</v>
      </c>
      <c r="C513" s="230"/>
      <c r="D513" s="230"/>
      <c r="E513" s="230"/>
      <c r="F513" s="231"/>
      <c r="G513" s="232" t="s">
        <v>281</v>
      </c>
      <c r="H513" s="233"/>
      <c r="I513" s="168">
        <v>17.13</v>
      </c>
      <c r="J513" s="234">
        <v>5.29</v>
      </c>
      <c r="K513" s="235"/>
      <c r="L513" s="168">
        <v>22.42</v>
      </c>
    </row>
    <row r="514" spans="1:12">
      <c r="A514" s="166">
        <v>70921</v>
      </c>
      <c r="B514" s="229" t="s">
        <v>746</v>
      </c>
      <c r="C514" s="230"/>
      <c r="D514" s="230"/>
      <c r="E514" s="230"/>
      <c r="F514" s="231"/>
      <c r="G514" s="232" t="s">
        <v>281</v>
      </c>
      <c r="H514" s="233"/>
      <c r="I514" s="168">
        <v>18.39</v>
      </c>
      <c r="J514" s="234">
        <v>5.29</v>
      </c>
      <c r="K514" s="235"/>
      <c r="L514" s="168">
        <v>23.68</v>
      </c>
    </row>
    <row r="515" spans="1:12">
      <c r="A515" s="166">
        <v>70922</v>
      </c>
      <c r="B515" s="229" t="s">
        <v>747</v>
      </c>
      <c r="C515" s="230"/>
      <c r="D515" s="230"/>
      <c r="E515" s="230"/>
      <c r="F515" s="231"/>
      <c r="G515" s="232" t="s">
        <v>281</v>
      </c>
      <c r="H515" s="233"/>
      <c r="I515" s="168">
        <v>19.55</v>
      </c>
      <c r="J515" s="234">
        <v>5.29</v>
      </c>
      <c r="K515" s="235"/>
      <c r="L515" s="168">
        <v>24.84</v>
      </c>
    </row>
    <row r="516" spans="1:12">
      <c r="A516" s="166">
        <v>70935</v>
      </c>
      <c r="B516" s="229" t="s">
        <v>748</v>
      </c>
      <c r="C516" s="230"/>
      <c r="D516" s="230"/>
      <c r="E516" s="230"/>
      <c r="F516" s="231"/>
      <c r="G516" s="232" t="s">
        <v>281</v>
      </c>
      <c r="H516" s="233"/>
      <c r="I516" s="167">
        <v>4.03</v>
      </c>
      <c r="J516" s="234">
        <v>4.75</v>
      </c>
      <c r="K516" s="235"/>
      <c r="L516" s="167">
        <v>8.7799999999999994</v>
      </c>
    </row>
    <row r="517" spans="1:12">
      <c r="A517" s="166">
        <v>70936</v>
      </c>
      <c r="B517" s="229" t="s">
        <v>749</v>
      </c>
      <c r="C517" s="230"/>
      <c r="D517" s="230"/>
      <c r="E517" s="230"/>
      <c r="F517" s="231"/>
      <c r="G517" s="232" t="s">
        <v>281</v>
      </c>
      <c r="H517" s="233"/>
      <c r="I517" s="167">
        <v>4.12</v>
      </c>
      <c r="J517" s="234">
        <v>4.75</v>
      </c>
      <c r="K517" s="235"/>
      <c r="L517" s="167">
        <v>8.8699999999999992</v>
      </c>
    </row>
    <row r="518" spans="1:12">
      <c r="A518" s="166">
        <v>70945</v>
      </c>
      <c r="B518" s="229" t="s">
        <v>750</v>
      </c>
      <c r="C518" s="230"/>
      <c r="D518" s="230"/>
      <c r="E518" s="230"/>
      <c r="F518" s="231"/>
      <c r="G518" s="232" t="s">
        <v>281</v>
      </c>
      <c r="H518" s="233"/>
      <c r="I518" s="167">
        <v>4.6399999999999997</v>
      </c>
      <c r="J518" s="234">
        <v>6.87</v>
      </c>
      <c r="K518" s="235"/>
      <c r="L518" s="168">
        <v>11.51</v>
      </c>
    </row>
    <row r="519" spans="1:12">
      <c r="A519" s="166">
        <v>70946</v>
      </c>
      <c r="B519" s="229" t="s">
        <v>751</v>
      </c>
      <c r="C519" s="230"/>
      <c r="D519" s="230"/>
      <c r="E519" s="230"/>
      <c r="F519" s="231"/>
      <c r="G519" s="232" t="s">
        <v>281</v>
      </c>
      <c r="H519" s="233"/>
      <c r="I519" s="167">
        <v>4.8600000000000003</v>
      </c>
      <c r="J519" s="234">
        <v>6.87</v>
      </c>
      <c r="K519" s="235"/>
      <c r="L519" s="168">
        <v>11.73</v>
      </c>
    </row>
    <row r="520" spans="1:12">
      <c r="A520" s="166">
        <v>70950</v>
      </c>
      <c r="B520" s="229" t="s">
        <v>752</v>
      </c>
      <c r="C520" s="230"/>
      <c r="D520" s="230"/>
      <c r="E520" s="230"/>
      <c r="F520" s="231"/>
      <c r="G520" s="232" t="s">
        <v>281</v>
      </c>
      <c r="H520" s="233"/>
      <c r="I520" s="167">
        <v>4.03</v>
      </c>
      <c r="J520" s="234">
        <v>4.75</v>
      </c>
      <c r="K520" s="235"/>
      <c r="L520" s="167">
        <v>8.7799999999999994</v>
      </c>
    </row>
    <row r="521" spans="1:12">
      <c r="A521" s="166">
        <v>70951</v>
      </c>
      <c r="B521" s="229" t="s">
        <v>753</v>
      </c>
      <c r="C521" s="230"/>
      <c r="D521" s="230"/>
      <c r="E521" s="230"/>
      <c r="F521" s="231"/>
      <c r="G521" s="232" t="s">
        <v>281</v>
      </c>
      <c r="H521" s="233"/>
      <c r="I521" s="167">
        <v>4.12</v>
      </c>
      <c r="J521" s="234">
        <v>4.75</v>
      </c>
      <c r="K521" s="235"/>
      <c r="L521" s="167">
        <v>8.8699999999999992</v>
      </c>
    </row>
    <row r="522" spans="1:12">
      <c r="A522" s="166">
        <v>70960</v>
      </c>
      <c r="B522" s="229" t="s">
        <v>754</v>
      </c>
      <c r="C522" s="230"/>
      <c r="D522" s="230"/>
      <c r="E522" s="230"/>
      <c r="F522" s="231"/>
      <c r="G522" s="232" t="s">
        <v>281</v>
      </c>
      <c r="H522" s="233"/>
      <c r="I522" s="167">
        <v>4.6399999999999997</v>
      </c>
      <c r="J522" s="234">
        <v>6.87</v>
      </c>
      <c r="K522" s="235"/>
      <c r="L522" s="168">
        <v>11.51</v>
      </c>
    </row>
    <row r="523" spans="1:12">
      <c r="A523" s="166">
        <v>70961</v>
      </c>
      <c r="B523" s="229" t="s">
        <v>755</v>
      </c>
      <c r="C523" s="230"/>
      <c r="D523" s="230"/>
      <c r="E523" s="230"/>
      <c r="F523" s="231"/>
      <c r="G523" s="232" t="s">
        <v>281</v>
      </c>
      <c r="H523" s="233"/>
      <c r="I523" s="167">
        <v>4.8600000000000003</v>
      </c>
      <c r="J523" s="234">
        <v>6.87</v>
      </c>
      <c r="K523" s="235"/>
      <c r="L523" s="168">
        <v>11.73</v>
      </c>
    </row>
    <row r="524" spans="1:12">
      <c r="A524" s="166">
        <v>70970</v>
      </c>
      <c r="B524" s="229" t="s">
        <v>756</v>
      </c>
      <c r="C524" s="230"/>
      <c r="D524" s="230"/>
      <c r="E524" s="230"/>
      <c r="F524" s="231"/>
      <c r="G524" s="232" t="s">
        <v>281</v>
      </c>
      <c r="H524" s="233"/>
      <c r="I524" s="167">
        <v>4.6399999999999997</v>
      </c>
      <c r="J524" s="234">
        <v>6.87</v>
      </c>
      <c r="K524" s="235"/>
      <c r="L524" s="168">
        <v>11.51</v>
      </c>
    </row>
    <row r="525" spans="1:12">
      <c r="A525" s="166">
        <v>70971</v>
      </c>
      <c r="B525" s="229" t="s">
        <v>757</v>
      </c>
      <c r="C525" s="230"/>
      <c r="D525" s="230"/>
      <c r="E525" s="230"/>
      <c r="F525" s="231"/>
      <c r="G525" s="232" t="s">
        <v>281</v>
      </c>
      <c r="H525" s="233"/>
      <c r="I525" s="167">
        <v>4.8600000000000003</v>
      </c>
      <c r="J525" s="234">
        <v>6.87</v>
      </c>
      <c r="K525" s="235"/>
      <c r="L525" s="168">
        <v>11.73</v>
      </c>
    </row>
    <row r="526" spans="1:12">
      <c r="A526" s="166">
        <v>70980</v>
      </c>
      <c r="B526" s="229" t="s">
        <v>758</v>
      </c>
      <c r="C526" s="230"/>
      <c r="D526" s="230"/>
      <c r="E526" s="230"/>
      <c r="F526" s="231"/>
      <c r="G526" s="232" t="s">
        <v>281</v>
      </c>
      <c r="H526" s="233"/>
      <c r="I526" s="167">
        <v>4.6399999999999997</v>
      </c>
      <c r="J526" s="234">
        <v>6.87</v>
      </c>
      <c r="K526" s="235"/>
      <c r="L526" s="168">
        <v>11.51</v>
      </c>
    </row>
    <row r="527" spans="1:12">
      <c r="A527" s="166">
        <v>70981</v>
      </c>
      <c r="B527" s="229" t="s">
        <v>759</v>
      </c>
      <c r="C527" s="230"/>
      <c r="D527" s="230"/>
      <c r="E527" s="230"/>
      <c r="F527" s="231"/>
      <c r="G527" s="232" t="s">
        <v>281</v>
      </c>
      <c r="H527" s="233"/>
      <c r="I527" s="167">
        <v>4.8600000000000003</v>
      </c>
      <c r="J527" s="234">
        <v>6.87</v>
      </c>
      <c r="K527" s="235"/>
      <c r="L527" s="168">
        <v>11.73</v>
      </c>
    </row>
    <row r="528" spans="1:12">
      <c r="A528" s="166">
        <v>70985</v>
      </c>
      <c r="B528" s="229" t="s">
        <v>760</v>
      </c>
      <c r="C528" s="230"/>
      <c r="D528" s="230"/>
      <c r="E528" s="230"/>
      <c r="F528" s="231"/>
      <c r="G528" s="232" t="s">
        <v>281</v>
      </c>
      <c r="H528" s="233"/>
      <c r="I528" s="167">
        <v>5.26</v>
      </c>
      <c r="J528" s="236">
        <v>11.1</v>
      </c>
      <c r="K528" s="237"/>
      <c r="L528" s="168">
        <v>16.36</v>
      </c>
    </row>
    <row r="529" spans="1:12">
      <c r="A529" s="166">
        <v>70986</v>
      </c>
      <c r="B529" s="229" t="s">
        <v>761</v>
      </c>
      <c r="C529" s="230"/>
      <c r="D529" s="230"/>
      <c r="E529" s="230"/>
      <c r="F529" s="231"/>
      <c r="G529" s="232" t="s">
        <v>281</v>
      </c>
      <c r="H529" s="233"/>
      <c r="I529" s="167">
        <v>5.94</v>
      </c>
      <c r="J529" s="234">
        <v>8.98</v>
      </c>
      <c r="K529" s="235"/>
      <c r="L529" s="168">
        <v>14.92</v>
      </c>
    </row>
    <row r="530" spans="1:12">
      <c r="A530" s="166">
        <v>70990</v>
      </c>
      <c r="B530" s="229" t="s">
        <v>762</v>
      </c>
      <c r="C530" s="230"/>
      <c r="D530" s="230"/>
      <c r="E530" s="230"/>
      <c r="F530" s="231"/>
      <c r="G530" s="232" t="s">
        <v>281</v>
      </c>
      <c r="H530" s="233"/>
      <c r="I530" s="167">
        <v>5.26</v>
      </c>
      <c r="J530" s="234">
        <v>8.98</v>
      </c>
      <c r="K530" s="235"/>
      <c r="L530" s="168">
        <v>14.24</v>
      </c>
    </row>
    <row r="531" spans="1:12">
      <c r="A531" s="166">
        <v>70991</v>
      </c>
      <c r="B531" s="229" t="s">
        <v>763</v>
      </c>
      <c r="C531" s="230"/>
      <c r="D531" s="230"/>
      <c r="E531" s="230"/>
      <c r="F531" s="231"/>
      <c r="G531" s="232" t="s">
        <v>281</v>
      </c>
      <c r="H531" s="233"/>
      <c r="I531" s="167">
        <v>5.6</v>
      </c>
      <c r="J531" s="234">
        <v>8.98</v>
      </c>
      <c r="K531" s="235"/>
      <c r="L531" s="168">
        <v>14.58</v>
      </c>
    </row>
    <row r="532" spans="1:12">
      <c r="A532" s="166">
        <v>70995</v>
      </c>
      <c r="B532" s="229" t="s">
        <v>764</v>
      </c>
      <c r="C532" s="230"/>
      <c r="D532" s="230"/>
      <c r="E532" s="230"/>
      <c r="F532" s="231"/>
      <c r="G532" s="232" t="s">
        <v>281</v>
      </c>
      <c r="H532" s="233"/>
      <c r="I532" s="167">
        <v>5.26</v>
      </c>
      <c r="J532" s="234">
        <v>8.98</v>
      </c>
      <c r="K532" s="235"/>
      <c r="L532" s="168">
        <v>14.24</v>
      </c>
    </row>
    <row r="533" spans="1:12">
      <c r="A533" s="166">
        <v>70996</v>
      </c>
      <c r="B533" s="229" t="s">
        <v>765</v>
      </c>
      <c r="C533" s="230"/>
      <c r="D533" s="230"/>
      <c r="E533" s="230"/>
      <c r="F533" s="231"/>
      <c r="G533" s="232" t="s">
        <v>281</v>
      </c>
      <c r="H533" s="233"/>
      <c r="I533" s="167">
        <v>5.6</v>
      </c>
      <c r="J533" s="234">
        <v>8.98</v>
      </c>
      <c r="K533" s="235"/>
      <c r="L533" s="168">
        <v>14.58</v>
      </c>
    </row>
    <row r="534" spans="1:12">
      <c r="A534" s="166">
        <v>71000</v>
      </c>
      <c r="B534" s="229" t="s">
        <v>766</v>
      </c>
      <c r="C534" s="230"/>
      <c r="D534" s="230"/>
      <c r="E534" s="230"/>
      <c r="F534" s="231"/>
      <c r="G534" s="232" t="s">
        <v>281</v>
      </c>
      <c r="H534" s="233"/>
      <c r="I534" s="167">
        <v>5.87</v>
      </c>
      <c r="J534" s="236">
        <v>11.1</v>
      </c>
      <c r="K534" s="237"/>
      <c r="L534" s="168">
        <v>16.97</v>
      </c>
    </row>
    <row r="535" spans="1:12">
      <c r="A535" s="166">
        <v>71001</v>
      </c>
      <c r="B535" s="229" t="s">
        <v>767</v>
      </c>
      <c r="C535" s="230"/>
      <c r="D535" s="230"/>
      <c r="E535" s="230"/>
      <c r="F535" s="231"/>
      <c r="G535" s="232" t="s">
        <v>281</v>
      </c>
      <c r="H535" s="233"/>
      <c r="I535" s="167">
        <v>6.34</v>
      </c>
      <c r="J535" s="236">
        <v>11.1</v>
      </c>
      <c r="K535" s="237"/>
      <c r="L535" s="168">
        <v>17.440000000000001</v>
      </c>
    </row>
    <row r="536" spans="1:12">
      <c r="A536" s="166">
        <v>71010</v>
      </c>
      <c r="B536" s="229" t="s">
        <v>768</v>
      </c>
      <c r="C536" s="230"/>
      <c r="D536" s="230"/>
      <c r="E536" s="230"/>
      <c r="F536" s="231"/>
      <c r="G536" s="232" t="s">
        <v>281</v>
      </c>
      <c r="H536" s="233"/>
      <c r="I536" s="167">
        <v>5.87</v>
      </c>
      <c r="J536" s="236">
        <v>13.22</v>
      </c>
      <c r="K536" s="237"/>
      <c r="L536" s="168">
        <v>19.09</v>
      </c>
    </row>
    <row r="537" spans="1:12">
      <c r="A537" s="166">
        <v>71011</v>
      </c>
      <c r="B537" s="229" t="s">
        <v>769</v>
      </c>
      <c r="C537" s="230"/>
      <c r="D537" s="230"/>
      <c r="E537" s="230"/>
      <c r="F537" s="231"/>
      <c r="G537" s="232" t="s">
        <v>281</v>
      </c>
      <c r="H537" s="233"/>
      <c r="I537" s="167">
        <v>6.34</v>
      </c>
      <c r="J537" s="236">
        <v>13.22</v>
      </c>
      <c r="K537" s="237"/>
      <c r="L537" s="168">
        <v>19.559999999999999</v>
      </c>
    </row>
    <row r="538" spans="1:12">
      <c r="A538" s="166">
        <v>71016</v>
      </c>
      <c r="B538" s="229" t="s">
        <v>770</v>
      </c>
      <c r="C538" s="230"/>
      <c r="D538" s="230"/>
      <c r="E538" s="230"/>
      <c r="F538" s="231"/>
      <c r="G538" s="232" t="s">
        <v>334</v>
      </c>
      <c r="H538" s="233"/>
      <c r="I538" s="167">
        <v>5.78</v>
      </c>
      <c r="J538" s="236">
        <v>10.57</v>
      </c>
      <c r="K538" s="237"/>
      <c r="L538" s="168">
        <v>16.350000000000001</v>
      </c>
    </row>
    <row r="539" spans="1:12">
      <c r="A539" s="166">
        <v>71020</v>
      </c>
      <c r="B539" s="229" t="s">
        <v>771</v>
      </c>
      <c r="C539" s="230"/>
      <c r="D539" s="230"/>
      <c r="E539" s="230"/>
      <c r="F539" s="231"/>
      <c r="G539" s="232" t="s">
        <v>281</v>
      </c>
      <c r="H539" s="233"/>
      <c r="I539" s="167">
        <v>3.49</v>
      </c>
      <c r="J539" s="236">
        <v>11.9</v>
      </c>
      <c r="K539" s="237"/>
      <c r="L539" s="168">
        <v>15.39</v>
      </c>
    </row>
    <row r="540" spans="1:12">
      <c r="A540" s="166">
        <v>71026</v>
      </c>
      <c r="B540" s="229" t="s">
        <v>772</v>
      </c>
      <c r="C540" s="230"/>
      <c r="D540" s="230"/>
      <c r="E540" s="230"/>
      <c r="F540" s="231"/>
      <c r="G540" s="232" t="s">
        <v>281</v>
      </c>
      <c r="H540" s="233"/>
      <c r="I540" s="167">
        <v>1.95</v>
      </c>
      <c r="J540" s="234">
        <v>1.33</v>
      </c>
      <c r="K540" s="235"/>
      <c r="L540" s="167">
        <v>3.28</v>
      </c>
    </row>
    <row r="541" spans="1:12">
      <c r="A541" s="166">
        <v>71030</v>
      </c>
      <c r="B541" s="229" t="s">
        <v>773</v>
      </c>
      <c r="C541" s="230"/>
      <c r="D541" s="230"/>
      <c r="E541" s="230"/>
      <c r="F541" s="231"/>
      <c r="G541" s="232" t="s">
        <v>281</v>
      </c>
      <c r="H541" s="233"/>
      <c r="I541" s="167">
        <v>2</v>
      </c>
      <c r="J541" s="234">
        <v>3.97</v>
      </c>
      <c r="K541" s="235"/>
      <c r="L541" s="167">
        <v>5.97</v>
      </c>
    </row>
    <row r="542" spans="1:12">
      <c r="A542" s="166">
        <v>71031</v>
      </c>
      <c r="B542" s="229" t="s">
        <v>774</v>
      </c>
      <c r="C542" s="230"/>
      <c r="D542" s="230"/>
      <c r="E542" s="230"/>
      <c r="F542" s="231"/>
      <c r="G542" s="232" t="s">
        <v>281</v>
      </c>
      <c r="H542" s="233"/>
      <c r="I542" s="167">
        <v>2</v>
      </c>
      <c r="J542" s="234">
        <v>3.97</v>
      </c>
      <c r="K542" s="235"/>
      <c r="L542" s="167">
        <v>5.97</v>
      </c>
    </row>
    <row r="543" spans="1:12">
      <c r="A543" s="166">
        <v>71032</v>
      </c>
      <c r="B543" s="229" t="s">
        <v>775</v>
      </c>
      <c r="C543" s="230"/>
      <c r="D543" s="230"/>
      <c r="E543" s="230"/>
      <c r="F543" s="231"/>
      <c r="G543" s="232" t="s">
        <v>281</v>
      </c>
      <c r="H543" s="233"/>
      <c r="I543" s="167">
        <v>4.1500000000000004</v>
      </c>
      <c r="J543" s="234">
        <v>5.29</v>
      </c>
      <c r="K543" s="235"/>
      <c r="L543" s="167">
        <v>9.44</v>
      </c>
    </row>
    <row r="544" spans="1:12">
      <c r="A544" s="166">
        <v>71033</v>
      </c>
      <c r="B544" s="229" t="s">
        <v>776</v>
      </c>
      <c r="C544" s="230"/>
      <c r="D544" s="230"/>
      <c r="E544" s="230"/>
      <c r="F544" s="231"/>
      <c r="G544" s="232" t="s">
        <v>281</v>
      </c>
      <c r="H544" s="233"/>
      <c r="I544" s="167">
        <v>5.35</v>
      </c>
      <c r="J544" s="234">
        <v>5.29</v>
      </c>
      <c r="K544" s="235"/>
      <c r="L544" s="168">
        <v>10.64</v>
      </c>
    </row>
    <row r="545" spans="1:12">
      <c r="A545" s="166">
        <v>71034</v>
      </c>
      <c r="B545" s="229" t="s">
        <v>777</v>
      </c>
      <c r="C545" s="230"/>
      <c r="D545" s="230"/>
      <c r="E545" s="230"/>
      <c r="F545" s="231"/>
      <c r="G545" s="232" t="s">
        <v>281</v>
      </c>
      <c r="H545" s="233"/>
      <c r="I545" s="167">
        <v>6</v>
      </c>
      <c r="J545" s="234">
        <v>7.93</v>
      </c>
      <c r="K545" s="235"/>
      <c r="L545" s="168">
        <v>13.93</v>
      </c>
    </row>
    <row r="546" spans="1:12">
      <c r="A546" s="166">
        <v>71035</v>
      </c>
      <c r="B546" s="229" t="s">
        <v>778</v>
      </c>
      <c r="C546" s="230"/>
      <c r="D546" s="230"/>
      <c r="E546" s="230"/>
      <c r="F546" s="231"/>
      <c r="G546" s="232" t="s">
        <v>281</v>
      </c>
      <c r="H546" s="233"/>
      <c r="I546" s="167">
        <v>4.46</v>
      </c>
      <c r="J546" s="234">
        <v>7.93</v>
      </c>
      <c r="K546" s="235"/>
      <c r="L546" s="168">
        <v>12.39</v>
      </c>
    </row>
    <row r="547" spans="1:12">
      <c r="A547" s="166">
        <v>71036</v>
      </c>
      <c r="B547" s="229" t="s">
        <v>779</v>
      </c>
      <c r="C547" s="230"/>
      <c r="D547" s="230"/>
      <c r="E547" s="230"/>
      <c r="F547" s="231"/>
      <c r="G547" s="232" t="s">
        <v>281</v>
      </c>
      <c r="H547" s="233"/>
      <c r="I547" s="167">
        <v>7.83</v>
      </c>
      <c r="J547" s="236">
        <v>10.57</v>
      </c>
      <c r="K547" s="237"/>
      <c r="L547" s="168">
        <v>18.399999999999999</v>
      </c>
    </row>
    <row r="548" spans="1:12">
      <c r="A548" s="166">
        <v>71037</v>
      </c>
      <c r="B548" s="229" t="s">
        <v>780</v>
      </c>
      <c r="C548" s="230"/>
      <c r="D548" s="230"/>
      <c r="E548" s="230"/>
      <c r="F548" s="231"/>
      <c r="G548" s="232" t="s">
        <v>281</v>
      </c>
      <c r="H548" s="233"/>
      <c r="I548" s="167">
        <v>7.79</v>
      </c>
      <c r="J548" s="236">
        <v>10.57</v>
      </c>
      <c r="K548" s="237"/>
      <c r="L548" s="168">
        <v>18.36</v>
      </c>
    </row>
    <row r="549" spans="1:12">
      <c r="A549" s="166">
        <v>71038</v>
      </c>
      <c r="B549" s="229" t="s">
        <v>781</v>
      </c>
      <c r="C549" s="230"/>
      <c r="D549" s="230"/>
      <c r="E549" s="230"/>
      <c r="F549" s="231"/>
      <c r="G549" s="232" t="s">
        <v>281</v>
      </c>
      <c r="H549" s="233"/>
      <c r="I549" s="168">
        <v>11.92</v>
      </c>
      <c r="J549" s="236">
        <v>13.22</v>
      </c>
      <c r="K549" s="237"/>
      <c r="L549" s="168">
        <v>25.14</v>
      </c>
    </row>
    <row r="550" spans="1:12">
      <c r="A550" s="166">
        <v>71039</v>
      </c>
      <c r="B550" s="229" t="s">
        <v>782</v>
      </c>
      <c r="C550" s="230"/>
      <c r="D550" s="230"/>
      <c r="E550" s="230"/>
      <c r="F550" s="231"/>
      <c r="G550" s="232" t="s">
        <v>281</v>
      </c>
      <c r="H550" s="233"/>
      <c r="I550" s="168">
        <v>12.21</v>
      </c>
      <c r="J550" s="236">
        <v>13.22</v>
      </c>
      <c r="K550" s="237"/>
      <c r="L550" s="168">
        <v>25.43</v>
      </c>
    </row>
    <row r="551" spans="1:12">
      <c r="A551" s="166">
        <v>71040</v>
      </c>
      <c r="B551" s="229" t="s">
        <v>783</v>
      </c>
      <c r="C551" s="230"/>
      <c r="D551" s="230"/>
      <c r="E551" s="230"/>
      <c r="F551" s="231"/>
      <c r="G551" s="232" t="s">
        <v>281</v>
      </c>
      <c r="H551" s="233"/>
      <c r="I551" s="168">
        <v>14.22</v>
      </c>
      <c r="J551" s="236">
        <v>15.86</v>
      </c>
      <c r="K551" s="237"/>
      <c r="L551" s="168">
        <v>30.08</v>
      </c>
    </row>
    <row r="552" spans="1:12">
      <c r="A552" s="166">
        <v>71041</v>
      </c>
      <c r="B552" s="229" t="s">
        <v>784</v>
      </c>
      <c r="C552" s="230"/>
      <c r="D552" s="230"/>
      <c r="E552" s="230"/>
      <c r="F552" s="231"/>
      <c r="G552" s="232" t="s">
        <v>281</v>
      </c>
      <c r="H552" s="233"/>
      <c r="I552" s="168">
        <v>20.83</v>
      </c>
      <c r="J552" s="236">
        <v>15.86</v>
      </c>
      <c r="K552" s="237"/>
      <c r="L552" s="168">
        <v>36.69</v>
      </c>
    </row>
    <row r="553" spans="1:12">
      <c r="A553" s="166">
        <v>71043</v>
      </c>
      <c r="B553" s="229" t="s">
        <v>785</v>
      </c>
      <c r="C553" s="230"/>
      <c r="D553" s="230"/>
      <c r="E553" s="230"/>
      <c r="F553" s="231"/>
      <c r="G553" s="232" t="s">
        <v>334</v>
      </c>
      <c r="H553" s="233"/>
      <c r="I553" s="167">
        <v>4.8499999999999996</v>
      </c>
      <c r="J553" s="234">
        <v>7.67</v>
      </c>
      <c r="K553" s="235"/>
      <c r="L553" s="168">
        <v>12.52</v>
      </c>
    </row>
    <row r="554" spans="1:12">
      <c r="A554" s="166">
        <v>71060</v>
      </c>
      <c r="B554" s="229" t="s">
        <v>786</v>
      </c>
      <c r="C554" s="230"/>
      <c r="D554" s="230"/>
      <c r="E554" s="230"/>
      <c r="F554" s="231"/>
      <c r="G554" s="232" t="s">
        <v>281</v>
      </c>
      <c r="H554" s="233"/>
      <c r="I554" s="168">
        <v>54.16</v>
      </c>
      <c r="J554" s="236">
        <v>52.86</v>
      </c>
      <c r="K554" s="237"/>
      <c r="L554" s="169">
        <v>107.02</v>
      </c>
    </row>
    <row r="555" spans="1:12">
      <c r="A555" s="166">
        <v>71061</v>
      </c>
      <c r="B555" s="229" t="s">
        <v>787</v>
      </c>
      <c r="C555" s="230"/>
      <c r="D555" s="230"/>
      <c r="E555" s="230"/>
      <c r="F555" s="231"/>
      <c r="G555" s="232" t="s">
        <v>281</v>
      </c>
      <c r="H555" s="233"/>
      <c r="I555" s="168">
        <v>57.8</v>
      </c>
      <c r="J555" s="236">
        <v>55.5</v>
      </c>
      <c r="K555" s="237"/>
      <c r="L555" s="169">
        <v>113.3</v>
      </c>
    </row>
    <row r="556" spans="1:12">
      <c r="A556" s="166">
        <v>71062</v>
      </c>
      <c r="B556" s="229" t="s">
        <v>788</v>
      </c>
      <c r="C556" s="230"/>
      <c r="D556" s="230"/>
      <c r="E556" s="230"/>
      <c r="F556" s="231"/>
      <c r="G556" s="232" t="s">
        <v>281</v>
      </c>
      <c r="H556" s="233"/>
      <c r="I556" s="168">
        <v>65.260000000000005</v>
      </c>
      <c r="J556" s="236">
        <v>58.15</v>
      </c>
      <c r="K556" s="237"/>
      <c r="L556" s="169">
        <v>123.41</v>
      </c>
    </row>
    <row r="557" spans="1:12">
      <c r="A557" s="166">
        <v>71063</v>
      </c>
      <c r="B557" s="229" t="s">
        <v>789</v>
      </c>
      <c r="C557" s="230"/>
      <c r="D557" s="230"/>
      <c r="E557" s="230"/>
      <c r="F557" s="231"/>
      <c r="G557" s="232" t="s">
        <v>281</v>
      </c>
      <c r="H557" s="233"/>
      <c r="I557" s="168">
        <v>88.4</v>
      </c>
      <c r="J557" s="236">
        <v>60.79</v>
      </c>
      <c r="K557" s="237"/>
      <c r="L557" s="169">
        <v>149.19</v>
      </c>
    </row>
    <row r="558" spans="1:12">
      <c r="A558" s="166">
        <v>71064</v>
      </c>
      <c r="B558" s="229" t="s">
        <v>790</v>
      </c>
      <c r="C558" s="230"/>
      <c r="D558" s="230"/>
      <c r="E558" s="230"/>
      <c r="F558" s="231"/>
      <c r="G558" s="232" t="s">
        <v>281</v>
      </c>
      <c r="H558" s="233"/>
      <c r="I558" s="169">
        <v>132.33000000000001</v>
      </c>
      <c r="J558" s="236">
        <v>63.43</v>
      </c>
      <c r="K558" s="237"/>
      <c r="L558" s="169">
        <v>195.76</v>
      </c>
    </row>
    <row r="559" spans="1:12">
      <c r="A559" s="166">
        <v>71070</v>
      </c>
      <c r="B559" s="229" t="s">
        <v>791</v>
      </c>
      <c r="C559" s="230"/>
      <c r="D559" s="230"/>
      <c r="E559" s="230"/>
      <c r="F559" s="231"/>
      <c r="G559" s="232" t="s">
        <v>281</v>
      </c>
      <c r="H559" s="233"/>
      <c r="I559" s="169">
        <v>288.52</v>
      </c>
      <c r="J559" s="236">
        <v>66.08</v>
      </c>
      <c r="K559" s="237"/>
      <c r="L559" s="169">
        <v>354.6</v>
      </c>
    </row>
    <row r="560" spans="1:12">
      <c r="A560" s="166">
        <v>71071</v>
      </c>
      <c r="B560" s="229" t="s">
        <v>792</v>
      </c>
      <c r="C560" s="230"/>
      <c r="D560" s="230"/>
      <c r="E560" s="230"/>
      <c r="F560" s="231"/>
      <c r="G560" s="232" t="s">
        <v>281</v>
      </c>
      <c r="H560" s="233"/>
      <c r="I560" s="169">
        <v>411.35</v>
      </c>
      <c r="J560" s="236">
        <v>68.72</v>
      </c>
      <c r="K560" s="237"/>
      <c r="L560" s="169">
        <v>480.07</v>
      </c>
    </row>
    <row r="561" spans="1:12">
      <c r="A561" s="166">
        <v>71072</v>
      </c>
      <c r="B561" s="229" t="s">
        <v>793</v>
      </c>
      <c r="C561" s="230"/>
      <c r="D561" s="230"/>
      <c r="E561" s="230"/>
      <c r="F561" s="231"/>
      <c r="G561" s="232" t="s">
        <v>281</v>
      </c>
      <c r="H561" s="233"/>
      <c r="I561" s="169">
        <v>436.18</v>
      </c>
      <c r="J561" s="236">
        <v>71.36</v>
      </c>
      <c r="K561" s="237"/>
      <c r="L561" s="169">
        <v>507.54</v>
      </c>
    </row>
    <row r="562" spans="1:12">
      <c r="A562" s="166">
        <v>71100</v>
      </c>
      <c r="B562" s="229" t="s">
        <v>2290</v>
      </c>
      <c r="C562" s="230"/>
      <c r="D562" s="230"/>
      <c r="E562" s="230"/>
      <c r="F562" s="231"/>
      <c r="G562" s="232" t="s">
        <v>281</v>
      </c>
      <c r="H562" s="233"/>
      <c r="I562" s="167">
        <v>4.47</v>
      </c>
      <c r="J562" s="234">
        <v>2.64</v>
      </c>
      <c r="K562" s="235"/>
      <c r="L562" s="167">
        <v>7.11</v>
      </c>
    </row>
    <row r="563" spans="1:12">
      <c r="A563" s="166">
        <v>71101</v>
      </c>
      <c r="B563" s="229" t="s">
        <v>795</v>
      </c>
      <c r="C563" s="230"/>
      <c r="D563" s="230"/>
      <c r="E563" s="230"/>
      <c r="F563" s="231"/>
      <c r="G563" s="232" t="s">
        <v>281</v>
      </c>
      <c r="H563" s="233"/>
      <c r="I563" s="167">
        <v>4.47</v>
      </c>
      <c r="J563" s="234">
        <v>2.64</v>
      </c>
      <c r="K563" s="235"/>
      <c r="L563" s="167">
        <v>7.11</v>
      </c>
    </row>
    <row r="564" spans="1:12">
      <c r="A564" s="166">
        <v>71110</v>
      </c>
      <c r="B564" s="229" t="s">
        <v>796</v>
      </c>
      <c r="C564" s="230"/>
      <c r="D564" s="230"/>
      <c r="E564" s="230"/>
      <c r="F564" s="231"/>
      <c r="G564" s="232" t="s">
        <v>281</v>
      </c>
      <c r="H564" s="233"/>
      <c r="I564" s="169">
        <v>153.93</v>
      </c>
      <c r="J564" s="236">
        <v>12.16</v>
      </c>
      <c r="K564" s="237"/>
      <c r="L564" s="169">
        <v>166.09</v>
      </c>
    </row>
    <row r="565" spans="1:12">
      <c r="A565" s="166">
        <v>71111</v>
      </c>
      <c r="B565" s="229" t="s">
        <v>797</v>
      </c>
      <c r="C565" s="230"/>
      <c r="D565" s="230"/>
      <c r="E565" s="230"/>
      <c r="F565" s="231"/>
      <c r="G565" s="232" t="s">
        <v>281</v>
      </c>
      <c r="H565" s="233"/>
      <c r="I565" s="168">
        <v>15.95</v>
      </c>
      <c r="J565" s="234">
        <v>5.29</v>
      </c>
      <c r="K565" s="235"/>
      <c r="L565" s="168">
        <v>21.24</v>
      </c>
    </row>
    <row r="566" spans="1:12">
      <c r="A566" s="166">
        <v>71115</v>
      </c>
      <c r="B566" s="229" t="s">
        <v>798</v>
      </c>
      <c r="C566" s="230"/>
      <c r="D566" s="230"/>
      <c r="E566" s="230"/>
      <c r="F566" s="231"/>
      <c r="G566" s="232" t="s">
        <v>281</v>
      </c>
      <c r="H566" s="233"/>
      <c r="I566" s="168">
        <v>12.71</v>
      </c>
      <c r="J566" s="234">
        <v>4.2300000000000004</v>
      </c>
      <c r="K566" s="235"/>
      <c r="L566" s="168">
        <v>16.940000000000001</v>
      </c>
    </row>
    <row r="567" spans="1:12">
      <c r="A567" s="166">
        <v>71120</v>
      </c>
      <c r="B567" s="229" t="s">
        <v>799</v>
      </c>
      <c r="C567" s="230"/>
      <c r="D567" s="230"/>
      <c r="E567" s="230"/>
      <c r="F567" s="231"/>
      <c r="G567" s="232" t="s">
        <v>281</v>
      </c>
      <c r="H567" s="233"/>
      <c r="I567" s="167">
        <v>1.83</v>
      </c>
      <c r="J567" s="234">
        <v>2.64</v>
      </c>
      <c r="K567" s="235"/>
      <c r="L567" s="167">
        <v>4.47</v>
      </c>
    </row>
    <row r="568" spans="1:12">
      <c r="A568" s="166">
        <v>71121</v>
      </c>
      <c r="B568" s="229" t="s">
        <v>800</v>
      </c>
      <c r="C568" s="230"/>
      <c r="D568" s="230"/>
      <c r="E568" s="230"/>
      <c r="F568" s="231"/>
      <c r="G568" s="232" t="s">
        <v>281</v>
      </c>
      <c r="H568" s="233"/>
      <c r="I568" s="167">
        <v>2.8</v>
      </c>
      <c r="J568" s="234">
        <v>3.44</v>
      </c>
      <c r="K568" s="235"/>
      <c r="L568" s="167">
        <v>6.24</v>
      </c>
    </row>
    <row r="569" spans="1:12">
      <c r="A569" s="166">
        <v>71122</v>
      </c>
      <c r="B569" s="229" t="s">
        <v>801</v>
      </c>
      <c r="C569" s="230"/>
      <c r="D569" s="230"/>
      <c r="E569" s="230"/>
      <c r="F569" s="231"/>
      <c r="G569" s="232" t="s">
        <v>281</v>
      </c>
      <c r="H569" s="233"/>
      <c r="I569" s="167">
        <v>3.58</v>
      </c>
      <c r="J569" s="234">
        <v>3.7</v>
      </c>
      <c r="K569" s="235"/>
      <c r="L569" s="167">
        <v>7.28</v>
      </c>
    </row>
    <row r="570" spans="1:12">
      <c r="A570" s="166">
        <v>71123</v>
      </c>
      <c r="B570" s="229" t="s">
        <v>802</v>
      </c>
      <c r="C570" s="230"/>
      <c r="D570" s="230"/>
      <c r="E570" s="230"/>
      <c r="F570" s="231"/>
      <c r="G570" s="232" t="s">
        <v>281</v>
      </c>
      <c r="H570" s="233"/>
      <c r="I570" s="167">
        <v>8.8000000000000007</v>
      </c>
      <c r="J570" s="234">
        <v>7.93</v>
      </c>
      <c r="K570" s="235"/>
      <c r="L570" s="168">
        <v>16.73</v>
      </c>
    </row>
    <row r="571" spans="1:12">
      <c r="A571" s="166">
        <v>71124</v>
      </c>
      <c r="B571" s="229" t="s">
        <v>803</v>
      </c>
      <c r="C571" s="230"/>
      <c r="D571" s="230"/>
      <c r="E571" s="230"/>
      <c r="F571" s="231"/>
      <c r="G571" s="232" t="s">
        <v>281</v>
      </c>
      <c r="H571" s="233"/>
      <c r="I571" s="167">
        <v>9.4</v>
      </c>
      <c r="J571" s="234">
        <v>9.26</v>
      </c>
      <c r="K571" s="235"/>
      <c r="L571" s="168">
        <v>18.66</v>
      </c>
    </row>
    <row r="572" spans="1:12">
      <c r="A572" s="166">
        <v>71125</v>
      </c>
      <c r="B572" s="229" t="s">
        <v>804</v>
      </c>
      <c r="C572" s="230"/>
      <c r="D572" s="230"/>
      <c r="E572" s="230"/>
      <c r="F572" s="231"/>
      <c r="G572" s="232" t="s">
        <v>281</v>
      </c>
      <c r="H572" s="233"/>
      <c r="I572" s="168">
        <v>18.149999999999999</v>
      </c>
      <c r="J572" s="236">
        <v>12.42</v>
      </c>
      <c r="K572" s="237"/>
      <c r="L572" s="168">
        <v>30.57</v>
      </c>
    </row>
    <row r="573" spans="1:12">
      <c r="A573" s="166">
        <v>71126</v>
      </c>
      <c r="B573" s="229" t="s">
        <v>805</v>
      </c>
      <c r="C573" s="230"/>
      <c r="D573" s="230"/>
      <c r="E573" s="230"/>
      <c r="F573" s="231"/>
      <c r="G573" s="232" t="s">
        <v>281</v>
      </c>
      <c r="H573" s="233"/>
      <c r="I573" s="168">
        <v>31.46</v>
      </c>
      <c r="J573" s="236">
        <v>26.43</v>
      </c>
      <c r="K573" s="237"/>
      <c r="L573" s="168">
        <v>57.89</v>
      </c>
    </row>
    <row r="574" spans="1:12">
      <c r="A574" s="166">
        <v>71127</v>
      </c>
      <c r="B574" s="229" t="s">
        <v>806</v>
      </c>
      <c r="C574" s="230"/>
      <c r="D574" s="230"/>
      <c r="E574" s="230"/>
      <c r="F574" s="231"/>
      <c r="G574" s="232" t="s">
        <v>281</v>
      </c>
      <c r="H574" s="233"/>
      <c r="I574" s="168">
        <v>50.06</v>
      </c>
      <c r="J574" s="236">
        <v>39.65</v>
      </c>
      <c r="K574" s="237"/>
      <c r="L574" s="168">
        <v>89.71</v>
      </c>
    </row>
    <row r="575" spans="1:12">
      <c r="A575" s="166">
        <v>71128</v>
      </c>
      <c r="B575" s="229" t="s">
        <v>807</v>
      </c>
      <c r="C575" s="230"/>
      <c r="D575" s="230"/>
      <c r="E575" s="230"/>
      <c r="F575" s="231"/>
      <c r="G575" s="232" t="s">
        <v>281</v>
      </c>
      <c r="H575" s="233"/>
      <c r="I575" s="168">
        <v>72.150000000000006</v>
      </c>
      <c r="J575" s="236">
        <v>47.57</v>
      </c>
      <c r="K575" s="237"/>
      <c r="L575" s="169">
        <v>119.72</v>
      </c>
    </row>
    <row r="576" spans="1:12">
      <c r="A576" s="166">
        <v>71140</v>
      </c>
      <c r="B576" s="229" t="s">
        <v>808</v>
      </c>
      <c r="C576" s="230"/>
      <c r="D576" s="230"/>
      <c r="E576" s="230"/>
      <c r="F576" s="231"/>
      <c r="G576" s="232" t="s">
        <v>281</v>
      </c>
      <c r="H576" s="233"/>
      <c r="I576" s="167">
        <v>1</v>
      </c>
      <c r="J576" s="234">
        <v>1.85</v>
      </c>
      <c r="K576" s="235"/>
      <c r="L576" s="167">
        <v>2.85</v>
      </c>
    </row>
    <row r="577" spans="1:12">
      <c r="A577" s="166">
        <v>71141</v>
      </c>
      <c r="B577" s="229" t="s">
        <v>809</v>
      </c>
      <c r="C577" s="230"/>
      <c r="D577" s="230"/>
      <c r="E577" s="230"/>
      <c r="F577" s="231"/>
      <c r="G577" s="232" t="s">
        <v>281</v>
      </c>
      <c r="H577" s="233"/>
      <c r="I577" s="167">
        <v>1.35</v>
      </c>
      <c r="J577" s="234">
        <v>2.64</v>
      </c>
      <c r="K577" s="235"/>
      <c r="L577" s="167">
        <v>3.99</v>
      </c>
    </row>
    <row r="578" spans="1:12">
      <c r="A578" s="166">
        <v>71142</v>
      </c>
      <c r="B578" s="229" t="s">
        <v>810</v>
      </c>
      <c r="C578" s="230"/>
      <c r="D578" s="230"/>
      <c r="E578" s="230"/>
      <c r="F578" s="231"/>
      <c r="G578" s="232" t="s">
        <v>281</v>
      </c>
      <c r="H578" s="233"/>
      <c r="I578" s="167">
        <v>1.65</v>
      </c>
      <c r="J578" s="234">
        <v>3.44</v>
      </c>
      <c r="K578" s="235"/>
      <c r="L578" s="167">
        <v>5.09</v>
      </c>
    </row>
    <row r="579" spans="1:12">
      <c r="A579" s="166">
        <v>71143</v>
      </c>
      <c r="B579" s="229" t="s">
        <v>811</v>
      </c>
      <c r="C579" s="230"/>
      <c r="D579" s="230"/>
      <c r="E579" s="230"/>
      <c r="F579" s="231"/>
      <c r="G579" s="232" t="s">
        <v>281</v>
      </c>
      <c r="H579" s="233"/>
      <c r="I579" s="167">
        <v>3.76</v>
      </c>
      <c r="J579" s="234">
        <v>5.29</v>
      </c>
      <c r="K579" s="235"/>
      <c r="L579" s="167">
        <v>9.0500000000000007</v>
      </c>
    </row>
    <row r="580" spans="1:12">
      <c r="A580" s="166">
        <v>71144</v>
      </c>
      <c r="B580" s="229" t="s">
        <v>812</v>
      </c>
      <c r="C580" s="230"/>
      <c r="D580" s="230"/>
      <c r="E580" s="230"/>
      <c r="F580" s="231"/>
      <c r="G580" s="232" t="s">
        <v>281</v>
      </c>
      <c r="H580" s="233"/>
      <c r="I580" s="167">
        <v>3.5</v>
      </c>
      <c r="J580" s="234">
        <v>9.9600000000000009</v>
      </c>
      <c r="K580" s="235"/>
      <c r="L580" s="168">
        <v>13.46</v>
      </c>
    </row>
    <row r="581" spans="1:12">
      <c r="A581" s="166">
        <v>71145</v>
      </c>
      <c r="B581" s="229" t="s">
        <v>813</v>
      </c>
      <c r="C581" s="230"/>
      <c r="D581" s="230"/>
      <c r="E581" s="230"/>
      <c r="F581" s="231"/>
      <c r="G581" s="232" t="s">
        <v>281</v>
      </c>
      <c r="H581" s="233"/>
      <c r="I581" s="167">
        <v>5.5</v>
      </c>
      <c r="J581" s="236">
        <v>10.039999999999999</v>
      </c>
      <c r="K581" s="237"/>
      <c r="L581" s="168">
        <v>15.54</v>
      </c>
    </row>
    <row r="582" spans="1:12">
      <c r="A582" s="166">
        <v>71146</v>
      </c>
      <c r="B582" s="229" t="s">
        <v>814</v>
      </c>
      <c r="C582" s="230"/>
      <c r="D582" s="230"/>
      <c r="E582" s="230"/>
      <c r="F582" s="231"/>
      <c r="G582" s="232" t="s">
        <v>281</v>
      </c>
      <c r="H582" s="233"/>
      <c r="I582" s="168">
        <v>16.989999999999998</v>
      </c>
      <c r="J582" s="236">
        <v>21.14</v>
      </c>
      <c r="K582" s="237"/>
      <c r="L582" s="168">
        <v>38.130000000000003</v>
      </c>
    </row>
    <row r="583" spans="1:12">
      <c r="A583" s="166">
        <v>71147</v>
      </c>
      <c r="B583" s="229" t="s">
        <v>815</v>
      </c>
      <c r="C583" s="230"/>
      <c r="D583" s="230"/>
      <c r="E583" s="230"/>
      <c r="F583" s="231"/>
      <c r="G583" s="232" t="s">
        <v>281</v>
      </c>
      <c r="H583" s="233"/>
      <c r="I583" s="168">
        <v>17.899999999999999</v>
      </c>
      <c r="J583" s="236">
        <v>26.43</v>
      </c>
      <c r="K583" s="237"/>
      <c r="L583" s="168">
        <v>44.33</v>
      </c>
    </row>
    <row r="584" spans="1:12">
      <c r="A584" s="166">
        <v>71148</v>
      </c>
      <c r="B584" s="229" t="s">
        <v>816</v>
      </c>
      <c r="C584" s="230"/>
      <c r="D584" s="230"/>
      <c r="E584" s="230"/>
      <c r="F584" s="231"/>
      <c r="G584" s="232" t="s">
        <v>281</v>
      </c>
      <c r="H584" s="233"/>
      <c r="I584" s="168">
        <v>36.44</v>
      </c>
      <c r="J584" s="236">
        <v>31.72</v>
      </c>
      <c r="K584" s="237"/>
      <c r="L584" s="168">
        <v>68.16</v>
      </c>
    </row>
    <row r="585" spans="1:12">
      <c r="A585" s="166">
        <v>71150</v>
      </c>
      <c r="B585" s="229" t="s">
        <v>817</v>
      </c>
      <c r="C585" s="230"/>
      <c r="D585" s="230"/>
      <c r="E585" s="230"/>
      <c r="F585" s="231"/>
      <c r="G585" s="232" t="s">
        <v>281</v>
      </c>
      <c r="H585" s="233"/>
      <c r="I585" s="167">
        <v>2.91</v>
      </c>
      <c r="J585" s="234">
        <v>2.64</v>
      </c>
      <c r="K585" s="235"/>
      <c r="L585" s="167">
        <v>5.55</v>
      </c>
    </row>
    <row r="586" spans="1:12">
      <c r="A586" s="166">
        <v>71151</v>
      </c>
      <c r="B586" s="229" t="s">
        <v>818</v>
      </c>
      <c r="C586" s="230"/>
      <c r="D586" s="230"/>
      <c r="E586" s="230"/>
      <c r="F586" s="231"/>
      <c r="G586" s="232" t="s">
        <v>281</v>
      </c>
      <c r="H586" s="233"/>
      <c r="I586" s="167">
        <v>3.94</v>
      </c>
      <c r="J586" s="234">
        <v>3.44</v>
      </c>
      <c r="K586" s="235"/>
      <c r="L586" s="167">
        <v>7.38</v>
      </c>
    </row>
    <row r="587" spans="1:12">
      <c r="A587" s="166">
        <v>71152</v>
      </c>
      <c r="B587" s="229" t="s">
        <v>819</v>
      </c>
      <c r="C587" s="230"/>
      <c r="D587" s="230"/>
      <c r="E587" s="230"/>
      <c r="F587" s="231"/>
      <c r="G587" s="232" t="s">
        <v>281</v>
      </c>
      <c r="H587" s="233"/>
      <c r="I587" s="167">
        <v>4.3099999999999996</v>
      </c>
      <c r="J587" s="234">
        <v>3.7</v>
      </c>
      <c r="K587" s="235"/>
      <c r="L587" s="167">
        <v>8.01</v>
      </c>
    </row>
    <row r="588" spans="1:12">
      <c r="A588" s="166">
        <v>71153</v>
      </c>
      <c r="B588" s="229" t="s">
        <v>820</v>
      </c>
      <c r="C588" s="230"/>
      <c r="D588" s="230"/>
      <c r="E588" s="230"/>
      <c r="F588" s="231"/>
      <c r="G588" s="232" t="s">
        <v>281</v>
      </c>
      <c r="H588" s="233"/>
      <c r="I588" s="168">
        <v>11.6</v>
      </c>
      <c r="J588" s="234">
        <v>7.93</v>
      </c>
      <c r="K588" s="235"/>
      <c r="L588" s="168">
        <v>19.53</v>
      </c>
    </row>
    <row r="589" spans="1:12">
      <c r="A589" s="166">
        <v>71154</v>
      </c>
      <c r="B589" s="229" t="s">
        <v>821</v>
      </c>
      <c r="C589" s="230"/>
      <c r="D589" s="230"/>
      <c r="E589" s="230"/>
      <c r="F589" s="231"/>
      <c r="G589" s="232" t="s">
        <v>281</v>
      </c>
      <c r="H589" s="233"/>
      <c r="I589" s="168">
        <v>13.98</v>
      </c>
      <c r="J589" s="234">
        <v>9.26</v>
      </c>
      <c r="K589" s="235"/>
      <c r="L589" s="168">
        <v>23.24</v>
      </c>
    </row>
    <row r="590" spans="1:12">
      <c r="A590" s="166">
        <v>71155</v>
      </c>
      <c r="B590" s="229" t="s">
        <v>822</v>
      </c>
      <c r="C590" s="230"/>
      <c r="D590" s="230"/>
      <c r="E590" s="230"/>
      <c r="F590" s="231"/>
      <c r="G590" s="232" t="s">
        <v>281</v>
      </c>
      <c r="H590" s="233"/>
      <c r="I590" s="168">
        <v>19.93</v>
      </c>
      <c r="J590" s="236">
        <v>12.42</v>
      </c>
      <c r="K590" s="237"/>
      <c r="L590" s="168">
        <v>32.35</v>
      </c>
    </row>
    <row r="591" spans="1:12">
      <c r="A591" s="166">
        <v>71156</v>
      </c>
      <c r="B591" s="229" t="s">
        <v>823</v>
      </c>
      <c r="C591" s="230"/>
      <c r="D591" s="230"/>
      <c r="E591" s="230"/>
      <c r="F591" s="231"/>
      <c r="G591" s="232" t="s">
        <v>281</v>
      </c>
      <c r="H591" s="233"/>
      <c r="I591" s="168">
        <v>40.4</v>
      </c>
      <c r="J591" s="236">
        <v>26.43</v>
      </c>
      <c r="K591" s="237"/>
      <c r="L591" s="168">
        <v>66.83</v>
      </c>
    </row>
    <row r="592" spans="1:12">
      <c r="A592" s="166">
        <v>71157</v>
      </c>
      <c r="B592" s="229" t="s">
        <v>824</v>
      </c>
      <c r="C592" s="230"/>
      <c r="D592" s="230"/>
      <c r="E592" s="230"/>
      <c r="F592" s="231"/>
      <c r="G592" s="232" t="s">
        <v>281</v>
      </c>
      <c r="H592" s="233"/>
      <c r="I592" s="168">
        <v>60.09</v>
      </c>
      <c r="J592" s="236">
        <v>39.65</v>
      </c>
      <c r="K592" s="237"/>
      <c r="L592" s="168">
        <v>99.74</v>
      </c>
    </row>
    <row r="593" spans="1:12">
      <c r="A593" s="166">
        <v>71158</v>
      </c>
      <c r="B593" s="229" t="s">
        <v>825</v>
      </c>
      <c r="C593" s="230"/>
      <c r="D593" s="230"/>
      <c r="E593" s="230"/>
      <c r="F593" s="231"/>
      <c r="G593" s="232" t="s">
        <v>281</v>
      </c>
      <c r="H593" s="233"/>
      <c r="I593" s="168">
        <v>96.27</v>
      </c>
      <c r="J593" s="236">
        <v>47.57</v>
      </c>
      <c r="K593" s="237"/>
      <c r="L593" s="169">
        <v>143.84</v>
      </c>
    </row>
    <row r="594" spans="1:12">
      <c r="A594" s="166">
        <v>71159</v>
      </c>
      <c r="B594" s="229" t="s">
        <v>826</v>
      </c>
      <c r="C594" s="230"/>
      <c r="D594" s="230"/>
      <c r="E594" s="230"/>
      <c r="F594" s="231"/>
      <c r="G594" s="232" t="s">
        <v>281</v>
      </c>
      <c r="H594" s="233"/>
      <c r="I594" s="168">
        <v>17.82</v>
      </c>
      <c r="J594" s="234">
        <v>4.2300000000000004</v>
      </c>
      <c r="K594" s="235"/>
      <c r="L594" s="168">
        <v>22.05</v>
      </c>
    </row>
    <row r="595" spans="1:12">
      <c r="A595" s="166">
        <v>71170</v>
      </c>
      <c r="B595" s="229" t="s">
        <v>827</v>
      </c>
      <c r="C595" s="230"/>
      <c r="D595" s="230"/>
      <c r="E595" s="230"/>
      <c r="F595" s="231"/>
      <c r="G595" s="232" t="s">
        <v>281</v>
      </c>
      <c r="H595" s="233"/>
      <c r="I595" s="168">
        <v>43.65</v>
      </c>
      <c r="J595" s="234">
        <v>5.55</v>
      </c>
      <c r="K595" s="235"/>
      <c r="L595" s="168">
        <v>49.2</v>
      </c>
    </row>
    <row r="596" spans="1:12">
      <c r="A596" s="166">
        <v>71171</v>
      </c>
      <c r="B596" s="229" t="s">
        <v>828</v>
      </c>
      <c r="C596" s="230"/>
      <c r="D596" s="230"/>
      <c r="E596" s="230"/>
      <c r="F596" s="231"/>
      <c r="G596" s="232" t="s">
        <v>281</v>
      </c>
      <c r="H596" s="233"/>
      <c r="I596" s="167">
        <v>6.94</v>
      </c>
      <c r="J596" s="234">
        <v>7.93</v>
      </c>
      <c r="K596" s="235"/>
      <c r="L596" s="168">
        <v>14.87</v>
      </c>
    </row>
    <row r="597" spans="1:12">
      <c r="A597" s="166">
        <v>71172</v>
      </c>
      <c r="B597" s="229" t="s">
        <v>829</v>
      </c>
      <c r="C597" s="230"/>
      <c r="D597" s="230"/>
      <c r="E597" s="230"/>
      <c r="F597" s="231"/>
      <c r="G597" s="232" t="s">
        <v>281</v>
      </c>
      <c r="H597" s="233"/>
      <c r="I597" s="168">
        <v>10.79</v>
      </c>
      <c r="J597" s="234">
        <v>7.93</v>
      </c>
      <c r="K597" s="235"/>
      <c r="L597" s="168">
        <v>18.72</v>
      </c>
    </row>
    <row r="598" spans="1:12">
      <c r="A598" s="166">
        <v>71173</v>
      </c>
      <c r="B598" s="229" t="s">
        <v>830</v>
      </c>
      <c r="C598" s="230"/>
      <c r="D598" s="230"/>
      <c r="E598" s="230"/>
      <c r="F598" s="231"/>
      <c r="G598" s="232" t="s">
        <v>281</v>
      </c>
      <c r="H598" s="233"/>
      <c r="I598" s="168">
        <v>42.67</v>
      </c>
      <c r="J598" s="236">
        <v>23.79</v>
      </c>
      <c r="K598" s="237"/>
      <c r="L598" s="168">
        <v>66.459999999999994</v>
      </c>
    </row>
    <row r="599" spans="1:12">
      <c r="A599" s="166">
        <v>71174</v>
      </c>
      <c r="B599" s="229" t="s">
        <v>831</v>
      </c>
      <c r="C599" s="230"/>
      <c r="D599" s="230"/>
      <c r="E599" s="230"/>
      <c r="F599" s="231"/>
      <c r="G599" s="232" t="s">
        <v>281</v>
      </c>
      <c r="H599" s="233"/>
      <c r="I599" s="168">
        <v>42.67</v>
      </c>
      <c r="J599" s="236">
        <v>23.79</v>
      </c>
      <c r="K599" s="237"/>
      <c r="L599" s="168">
        <v>66.459999999999994</v>
      </c>
    </row>
    <row r="600" spans="1:12">
      <c r="A600" s="166">
        <v>71175</v>
      </c>
      <c r="B600" s="229" t="s">
        <v>832</v>
      </c>
      <c r="C600" s="230"/>
      <c r="D600" s="230"/>
      <c r="E600" s="230"/>
      <c r="F600" s="231"/>
      <c r="G600" s="232" t="s">
        <v>281</v>
      </c>
      <c r="H600" s="233"/>
      <c r="I600" s="168">
        <v>97</v>
      </c>
      <c r="J600" s="236">
        <v>23.79</v>
      </c>
      <c r="K600" s="237"/>
      <c r="L600" s="169">
        <v>120.79</v>
      </c>
    </row>
    <row r="601" spans="1:12">
      <c r="A601" s="166">
        <v>71176</v>
      </c>
      <c r="B601" s="229" t="s">
        <v>833</v>
      </c>
      <c r="C601" s="230"/>
      <c r="D601" s="230"/>
      <c r="E601" s="230"/>
      <c r="F601" s="231"/>
      <c r="G601" s="232" t="s">
        <v>281</v>
      </c>
      <c r="H601" s="233"/>
      <c r="I601" s="169">
        <v>207</v>
      </c>
      <c r="J601" s="236">
        <v>23.79</v>
      </c>
      <c r="K601" s="237"/>
      <c r="L601" s="169">
        <v>230.79</v>
      </c>
    </row>
    <row r="602" spans="1:12">
      <c r="A602" s="166">
        <v>71177</v>
      </c>
      <c r="B602" s="229" t="s">
        <v>834</v>
      </c>
      <c r="C602" s="230"/>
      <c r="D602" s="230"/>
      <c r="E602" s="230"/>
      <c r="F602" s="231"/>
      <c r="G602" s="232" t="s">
        <v>281</v>
      </c>
      <c r="H602" s="233"/>
      <c r="I602" s="169">
        <v>274.18</v>
      </c>
      <c r="J602" s="236">
        <v>23.79</v>
      </c>
      <c r="K602" s="237"/>
      <c r="L602" s="169">
        <v>297.97000000000003</v>
      </c>
    </row>
    <row r="603" spans="1:12">
      <c r="A603" s="166">
        <v>71178</v>
      </c>
      <c r="B603" s="229" t="s">
        <v>835</v>
      </c>
      <c r="C603" s="230"/>
      <c r="D603" s="230"/>
      <c r="E603" s="230"/>
      <c r="F603" s="231"/>
      <c r="G603" s="232" t="s">
        <v>281</v>
      </c>
      <c r="H603" s="233"/>
      <c r="I603" s="169">
        <v>220.8</v>
      </c>
      <c r="J603" s="236">
        <v>23.79</v>
      </c>
      <c r="K603" s="237"/>
      <c r="L603" s="169">
        <v>244.59</v>
      </c>
    </row>
    <row r="604" spans="1:12">
      <c r="A604" s="166">
        <v>71179</v>
      </c>
      <c r="B604" s="229" t="s">
        <v>836</v>
      </c>
      <c r="C604" s="230"/>
      <c r="D604" s="230"/>
      <c r="E604" s="230"/>
      <c r="F604" s="231"/>
      <c r="G604" s="232" t="s">
        <v>281</v>
      </c>
      <c r="H604" s="233"/>
      <c r="I604" s="169">
        <v>274.18</v>
      </c>
      <c r="J604" s="236">
        <v>23.79</v>
      </c>
      <c r="K604" s="237"/>
      <c r="L604" s="169">
        <v>297.97000000000003</v>
      </c>
    </row>
    <row r="605" spans="1:12">
      <c r="A605" s="166">
        <v>71180</v>
      </c>
      <c r="B605" s="229" t="s">
        <v>837</v>
      </c>
      <c r="C605" s="230"/>
      <c r="D605" s="230"/>
      <c r="E605" s="230"/>
      <c r="F605" s="231"/>
      <c r="G605" s="232" t="s">
        <v>281</v>
      </c>
      <c r="H605" s="233"/>
      <c r="I605" s="169">
        <v>488.52</v>
      </c>
      <c r="J605" s="236">
        <v>23.79</v>
      </c>
      <c r="K605" s="237"/>
      <c r="L605" s="169">
        <v>512.30999999999995</v>
      </c>
    </row>
    <row r="606" spans="1:12">
      <c r="A606" s="166">
        <v>71181</v>
      </c>
      <c r="B606" s="229" t="s">
        <v>838</v>
      </c>
      <c r="C606" s="230"/>
      <c r="D606" s="230"/>
      <c r="E606" s="230"/>
      <c r="F606" s="231"/>
      <c r="G606" s="232" t="s">
        <v>281</v>
      </c>
      <c r="H606" s="233"/>
      <c r="I606" s="169">
        <v>712.23</v>
      </c>
      <c r="J606" s="236">
        <v>23.79</v>
      </c>
      <c r="K606" s="237"/>
      <c r="L606" s="169">
        <v>736.02</v>
      </c>
    </row>
    <row r="607" spans="1:12">
      <c r="A607" s="166">
        <v>71184</v>
      </c>
      <c r="B607" s="229" t="s">
        <v>839</v>
      </c>
      <c r="C607" s="230"/>
      <c r="D607" s="230"/>
      <c r="E607" s="230"/>
      <c r="F607" s="231"/>
      <c r="G607" s="232" t="s">
        <v>281</v>
      </c>
      <c r="H607" s="233"/>
      <c r="I607" s="168">
        <v>47.4</v>
      </c>
      <c r="J607" s="236">
        <v>26.43</v>
      </c>
      <c r="K607" s="237"/>
      <c r="L607" s="168">
        <v>73.83</v>
      </c>
    </row>
    <row r="608" spans="1:12">
      <c r="A608" s="166">
        <v>71186</v>
      </c>
      <c r="B608" s="229" t="s">
        <v>840</v>
      </c>
      <c r="C608" s="230"/>
      <c r="D608" s="230"/>
      <c r="E608" s="230"/>
      <c r="F608" s="231"/>
      <c r="G608" s="232" t="s">
        <v>281</v>
      </c>
      <c r="H608" s="233"/>
      <c r="I608" s="169">
        <v>135.66999999999999</v>
      </c>
      <c r="J608" s="236">
        <v>26.43</v>
      </c>
      <c r="K608" s="237"/>
      <c r="L608" s="169">
        <v>162.1</v>
      </c>
    </row>
    <row r="609" spans="1:12">
      <c r="A609" s="166">
        <v>71190</v>
      </c>
      <c r="B609" s="229" t="s">
        <v>841</v>
      </c>
      <c r="C609" s="230"/>
      <c r="D609" s="230"/>
      <c r="E609" s="230"/>
      <c r="F609" s="231"/>
      <c r="G609" s="232" t="s">
        <v>383</v>
      </c>
      <c r="H609" s="233"/>
      <c r="I609" s="167">
        <v>6.33</v>
      </c>
      <c r="J609" s="234">
        <v>8.4600000000000009</v>
      </c>
      <c r="K609" s="235"/>
      <c r="L609" s="168">
        <v>14.79</v>
      </c>
    </row>
    <row r="610" spans="1:12">
      <c r="A610" s="166">
        <v>71193</v>
      </c>
      <c r="B610" s="229" t="s">
        <v>842</v>
      </c>
      <c r="C610" s="230"/>
      <c r="D610" s="230"/>
      <c r="E610" s="230"/>
      <c r="F610" s="231"/>
      <c r="G610" s="232" t="s">
        <v>383</v>
      </c>
      <c r="H610" s="233"/>
      <c r="I610" s="167">
        <v>0.95</v>
      </c>
      <c r="J610" s="234">
        <v>4.49</v>
      </c>
      <c r="K610" s="235"/>
      <c r="L610" s="167">
        <v>5.44</v>
      </c>
    </row>
    <row r="611" spans="1:12">
      <c r="A611" s="166">
        <v>71194</v>
      </c>
      <c r="B611" s="229" t="s">
        <v>843</v>
      </c>
      <c r="C611" s="230"/>
      <c r="D611" s="230"/>
      <c r="E611" s="230"/>
      <c r="F611" s="231"/>
      <c r="G611" s="232" t="s">
        <v>383</v>
      </c>
      <c r="H611" s="233"/>
      <c r="I611" s="167">
        <v>1.1200000000000001</v>
      </c>
      <c r="J611" s="234">
        <v>4.49</v>
      </c>
      <c r="K611" s="235"/>
      <c r="L611" s="167">
        <v>5.61</v>
      </c>
    </row>
    <row r="612" spans="1:12">
      <c r="A612" s="166">
        <v>71195</v>
      </c>
      <c r="B612" s="229" t="s">
        <v>844</v>
      </c>
      <c r="C612" s="230"/>
      <c r="D612" s="230"/>
      <c r="E612" s="230"/>
      <c r="F612" s="231"/>
      <c r="G612" s="232" t="s">
        <v>383</v>
      </c>
      <c r="H612" s="233"/>
      <c r="I612" s="167">
        <v>1.54</v>
      </c>
      <c r="J612" s="234">
        <v>5.29</v>
      </c>
      <c r="K612" s="235"/>
      <c r="L612" s="167">
        <v>6.83</v>
      </c>
    </row>
    <row r="613" spans="1:12">
      <c r="A613" s="166">
        <v>71196</v>
      </c>
      <c r="B613" s="229" t="s">
        <v>845</v>
      </c>
      <c r="C613" s="230"/>
      <c r="D613" s="230"/>
      <c r="E613" s="230"/>
      <c r="F613" s="231"/>
      <c r="G613" s="232" t="s">
        <v>383</v>
      </c>
      <c r="H613" s="233"/>
      <c r="I613" s="167">
        <v>1.39</v>
      </c>
      <c r="J613" s="234">
        <v>5.29</v>
      </c>
      <c r="K613" s="235"/>
      <c r="L613" s="167">
        <v>6.68</v>
      </c>
    </row>
    <row r="614" spans="1:12">
      <c r="A614" s="166">
        <v>71197</v>
      </c>
      <c r="B614" s="229" t="s">
        <v>846</v>
      </c>
      <c r="C614" s="230"/>
      <c r="D614" s="230"/>
      <c r="E614" s="230"/>
      <c r="F614" s="231"/>
      <c r="G614" s="232" t="s">
        <v>383</v>
      </c>
      <c r="H614" s="233"/>
      <c r="I614" s="167">
        <v>1.72</v>
      </c>
      <c r="J614" s="234">
        <v>9.7799999999999994</v>
      </c>
      <c r="K614" s="235"/>
      <c r="L614" s="168">
        <v>11.5</v>
      </c>
    </row>
    <row r="615" spans="1:12">
      <c r="A615" s="166">
        <v>71198</v>
      </c>
      <c r="B615" s="229" t="s">
        <v>158</v>
      </c>
      <c r="C615" s="230"/>
      <c r="D615" s="230"/>
      <c r="E615" s="230"/>
      <c r="F615" s="231"/>
      <c r="G615" s="232" t="s">
        <v>383</v>
      </c>
      <c r="H615" s="233"/>
      <c r="I615" s="167">
        <v>2.12</v>
      </c>
      <c r="J615" s="236">
        <v>13.22</v>
      </c>
      <c r="K615" s="237"/>
      <c r="L615" s="168">
        <v>15.34</v>
      </c>
    </row>
    <row r="616" spans="1:12">
      <c r="A616" s="166">
        <v>71199</v>
      </c>
      <c r="B616" s="229" t="s">
        <v>847</v>
      </c>
      <c r="C616" s="230"/>
      <c r="D616" s="230"/>
      <c r="E616" s="230"/>
      <c r="F616" s="231"/>
      <c r="G616" s="232" t="s">
        <v>383</v>
      </c>
      <c r="H616" s="233"/>
      <c r="I616" s="167">
        <v>3.81</v>
      </c>
      <c r="J616" s="236">
        <v>21.14</v>
      </c>
      <c r="K616" s="237"/>
      <c r="L616" s="168">
        <v>24.95</v>
      </c>
    </row>
    <row r="617" spans="1:12">
      <c r="A617" s="166">
        <v>71200</v>
      </c>
      <c r="B617" s="229" t="s">
        <v>848</v>
      </c>
      <c r="C617" s="230"/>
      <c r="D617" s="230"/>
      <c r="E617" s="230"/>
      <c r="F617" s="231"/>
      <c r="G617" s="232" t="s">
        <v>383</v>
      </c>
      <c r="H617" s="233"/>
      <c r="I617" s="167">
        <v>1.3</v>
      </c>
      <c r="J617" s="234">
        <v>4.49</v>
      </c>
      <c r="K617" s="235"/>
      <c r="L617" s="167">
        <v>5.79</v>
      </c>
    </row>
    <row r="618" spans="1:12">
      <c r="A618" s="166">
        <v>71201</v>
      </c>
      <c r="B618" s="229" t="s">
        <v>849</v>
      </c>
      <c r="C618" s="230"/>
      <c r="D618" s="230"/>
      <c r="E618" s="230"/>
      <c r="F618" s="231"/>
      <c r="G618" s="232" t="s">
        <v>383</v>
      </c>
      <c r="H618" s="233"/>
      <c r="I618" s="167">
        <v>1.77</v>
      </c>
      <c r="J618" s="234">
        <v>4.49</v>
      </c>
      <c r="K618" s="235"/>
      <c r="L618" s="167">
        <v>6.26</v>
      </c>
    </row>
    <row r="619" spans="1:12">
      <c r="A619" s="166">
        <v>71202</v>
      </c>
      <c r="B619" s="229" t="s">
        <v>850</v>
      </c>
      <c r="C619" s="230"/>
      <c r="D619" s="230"/>
      <c r="E619" s="230"/>
      <c r="F619" s="231"/>
      <c r="G619" s="232" t="s">
        <v>383</v>
      </c>
      <c r="H619" s="233"/>
      <c r="I619" s="167">
        <v>3.6</v>
      </c>
      <c r="J619" s="234">
        <v>5.29</v>
      </c>
      <c r="K619" s="235"/>
      <c r="L619" s="167">
        <v>8.89</v>
      </c>
    </row>
    <row r="620" spans="1:12">
      <c r="A620" s="166">
        <v>71203</v>
      </c>
      <c r="B620" s="229" t="s">
        <v>851</v>
      </c>
      <c r="C620" s="230"/>
      <c r="D620" s="230"/>
      <c r="E620" s="230"/>
      <c r="F620" s="231"/>
      <c r="G620" s="232" t="s">
        <v>383</v>
      </c>
      <c r="H620" s="233"/>
      <c r="I620" s="167">
        <v>4.93</v>
      </c>
      <c r="J620" s="234">
        <v>9.7799999999999994</v>
      </c>
      <c r="K620" s="235"/>
      <c r="L620" s="168">
        <v>14.71</v>
      </c>
    </row>
    <row r="621" spans="1:12">
      <c r="A621" s="166">
        <v>71204</v>
      </c>
      <c r="B621" s="229" t="s">
        <v>162</v>
      </c>
      <c r="C621" s="230"/>
      <c r="D621" s="230"/>
      <c r="E621" s="230"/>
      <c r="F621" s="231"/>
      <c r="G621" s="232" t="s">
        <v>383</v>
      </c>
      <c r="H621" s="233"/>
      <c r="I621" s="167">
        <v>4.17</v>
      </c>
      <c r="J621" s="236">
        <v>11.1</v>
      </c>
      <c r="K621" s="237"/>
      <c r="L621" s="168">
        <v>15.27</v>
      </c>
    </row>
    <row r="622" spans="1:12">
      <c r="A622" s="166">
        <v>71205</v>
      </c>
      <c r="B622" s="229" t="s">
        <v>852</v>
      </c>
      <c r="C622" s="230"/>
      <c r="D622" s="230"/>
      <c r="E622" s="230"/>
      <c r="F622" s="231"/>
      <c r="G622" s="232" t="s">
        <v>383</v>
      </c>
      <c r="H622" s="233"/>
      <c r="I622" s="167">
        <v>7.17</v>
      </c>
      <c r="J622" s="236">
        <v>13.22</v>
      </c>
      <c r="K622" s="237"/>
      <c r="L622" s="168">
        <v>20.39</v>
      </c>
    </row>
    <row r="623" spans="1:12">
      <c r="A623" s="166">
        <v>71206</v>
      </c>
      <c r="B623" s="229" t="s">
        <v>853</v>
      </c>
      <c r="C623" s="230"/>
      <c r="D623" s="230"/>
      <c r="E623" s="230"/>
      <c r="F623" s="231"/>
      <c r="G623" s="232" t="s">
        <v>383</v>
      </c>
      <c r="H623" s="233"/>
      <c r="I623" s="168">
        <v>17.57</v>
      </c>
      <c r="J623" s="236">
        <v>17.71</v>
      </c>
      <c r="K623" s="237"/>
      <c r="L623" s="168">
        <v>35.28</v>
      </c>
    </row>
    <row r="624" spans="1:12">
      <c r="A624" s="166">
        <v>71207</v>
      </c>
      <c r="B624" s="229" t="s">
        <v>854</v>
      </c>
      <c r="C624" s="230"/>
      <c r="D624" s="230"/>
      <c r="E624" s="230"/>
      <c r="F624" s="231"/>
      <c r="G624" s="232" t="s">
        <v>383</v>
      </c>
      <c r="H624" s="233"/>
      <c r="I624" s="168">
        <v>15</v>
      </c>
      <c r="J624" s="236">
        <v>21.14</v>
      </c>
      <c r="K624" s="237"/>
      <c r="L624" s="168">
        <v>36.14</v>
      </c>
    </row>
    <row r="625" spans="1:12">
      <c r="A625" s="166">
        <v>71208</v>
      </c>
      <c r="B625" s="229" t="s">
        <v>160</v>
      </c>
      <c r="C625" s="230"/>
      <c r="D625" s="230"/>
      <c r="E625" s="230"/>
      <c r="F625" s="231"/>
      <c r="G625" s="232" t="s">
        <v>383</v>
      </c>
      <c r="H625" s="233"/>
      <c r="I625" s="168">
        <v>34.72</v>
      </c>
      <c r="J625" s="236">
        <v>26.43</v>
      </c>
      <c r="K625" s="237"/>
      <c r="L625" s="168">
        <v>61.15</v>
      </c>
    </row>
    <row r="626" spans="1:12">
      <c r="A626" s="166">
        <v>71210</v>
      </c>
      <c r="B626" s="229" t="s">
        <v>855</v>
      </c>
      <c r="C626" s="230"/>
      <c r="D626" s="230"/>
      <c r="E626" s="230"/>
      <c r="F626" s="231"/>
      <c r="G626" s="232" t="s">
        <v>383</v>
      </c>
      <c r="H626" s="233"/>
      <c r="I626" s="167">
        <v>7.17</v>
      </c>
      <c r="J626" s="234">
        <v>5.29</v>
      </c>
      <c r="K626" s="235"/>
      <c r="L626" s="168">
        <v>12.46</v>
      </c>
    </row>
    <row r="627" spans="1:12">
      <c r="A627" s="166">
        <v>71211</v>
      </c>
      <c r="B627" s="229" t="s">
        <v>856</v>
      </c>
      <c r="C627" s="230"/>
      <c r="D627" s="230"/>
      <c r="E627" s="230"/>
      <c r="F627" s="231"/>
      <c r="G627" s="232" t="s">
        <v>383</v>
      </c>
      <c r="H627" s="233"/>
      <c r="I627" s="167">
        <v>7.47</v>
      </c>
      <c r="J627" s="234">
        <v>7.93</v>
      </c>
      <c r="K627" s="235"/>
      <c r="L627" s="168">
        <v>15.4</v>
      </c>
    </row>
    <row r="628" spans="1:12">
      <c r="A628" s="166">
        <v>71212</v>
      </c>
      <c r="B628" s="229" t="s">
        <v>857</v>
      </c>
      <c r="C628" s="230"/>
      <c r="D628" s="230"/>
      <c r="E628" s="230"/>
      <c r="F628" s="231"/>
      <c r="G628" s="232" t="s">
        <v>383</v>
      </c>
      <c r="H628" s="233"/>
      <c r="I628" s="167">
        <v>9.57</v>
      </c>
      <c r="J628" s="236">
        <v>10.57</v>
      </c>
      <c r="K628" s="237"/>
      <c r="L628" s="168">
        <v>20.14</v>
      </c>
    </row>
    <row r="629" spans="1:12">
      <c r="A629" s="166">
        <v>71213</v>
      </c>
      <c r="B629" s="229" t="s">
        <v>858</v>
      </c>
      <c r="C629" s="230"/>
      <c r="D629" s="230"/>
      <c r="E629" s="230"/>
      <c r="F629" s="231"/>
      <c r="G629" s="232" t="s">
        <v>383</v>
      </c>
      <c r="H629" s="233"/>
      <c r="I629" s="168">
        <v>13.22</v>
      </c>
      <c r="J629" s="236">
        <v>17.18</v>
      </c>
      <c r="K629" s="237"/>
      <c r="L629" s="168">
        <v>30.4</v>
      </c>
    </row>
    <row r="630" spans="1:12">
      <c r="A630" s="166">
        <v>71214</v>
      </c>
      <c r="B630" s="229" t="s">
        <v>859</v>
      </c>
      <c r="C630" s="230"/>
      <c r="D630" s="230"/>
      <c r="E630" s="230"/>
      <c r="F630" s="231"/>
      <c r="G630" s="232" t="s">
        <v>383</v>
      </c>
      <c r="H630" s="233"/>
      <c r="I630" s="168">
        <v>16.55</v>
      </c>
      <c r="J630" s="236">
        <v>18.5</v>
      </c>
      <c r="K630" s="237"/>
      <c r="L630" s="168">
        <v>35.049999999999997</v>
      </c>
    </row>
    <row r="631" spans="1:12">
      <c r="A631" s="166">
        <v>71215</v>
      </c>
      <c r="B631" s="229" t="s">
        <v>860</v>
      </c>
      <c r="C631" s="230"/>
      <c r="D631" s="230"/>
      <c r="E631" s="230"/>
      <c r="F631" s="231"/>
      <c r="G631" s="232" t="s">
        <v>383</v>
      </c>
      <c r="H631" s="233"/>
      <c r="I631" s="168">
        <v>20.09</v>
      </c>
      <c r="J631" s="236">
        <v>21.14</v>
      </c>
      <c r="K631" s="237"/>
      <c r="L631" s="168">
        <v>41.23</v>
      </c>
    </row>
    <row r="632" spans="1:12">
      <c r="A632" s="166">
        <v>71216</v>
      </c>
      <c r="B632" s="229" t="s">
        <v>861</v>
      </c>
      <c r="C632" s="230"/>
      <c r="D632" s="230"/>
      <c r="E632" s="230"/>
      <c r="F632" s="231"/>
      <c r="G632" s="232" t="s">
        <v>383</v>
      </c>
      <c r="H632" s="233"/>
      <c r="I632" s="168">
        <v>34.78</v>
      </c>
      <c r="J632" s="236">
        <v>37</v>
      </c>
      <c r="K632" s="237"/>
      <c r="L632" s="168">
        <v>71.78</v>
      </c>
    </row>
    <row r="633" spans="1:12">
      <c r="A633" s="166">
        <v>71217</v>
      </c>
      <c r="B633" s="229" t="s">
        <v>862</v>
      </c>
      <c r="C633" s="230"/>
      <c r="D633" s="230"/>
      <c r="E633" s="230"/>
      <c r="F633" s="231"/>
      <c r="G633" s="232" t="s">
        <v>383</v>
      </c>
      <c r="H633" s="233"/>
      <c r="I633" s="168">
        <v>40.69</v>
      </c>
      <c r="J633" s="236">
        <v>42.29</v>
      </c>
      <c r="K633" s="237"/>
      <c r="L633" s="168">
        <v>82.98</v>
      </c>
    </row>
    <row r="634" spans="1:12">
      <c r="A634" s="166">
        <v>71218</v>
      </c>
      <c r="B634" s="229" t="s">
        <v>863</v>
      </c>
      <c r="C634" s="230"/>
      <c r="D634" s="230"/>
      <c r="E634" s="230"/>
      <c r="F634" s="231"/>
      <c r="G634" s="232" t="s">
        <v>383</v>
      </c>
      <c r="H634" s="233"/>
      <c r="I634" s="168">
        <v>63.4</v>
      </c>
      <c r="J634" s="236">
        <v>52.86</v>
      </c>
      <c r="K634" s="237"/>
      <c r="L634" s="169">
        <v>116.26</v>
      </c>
    </row>
    <row r="635" spans="1:12">
      <c r="A635" s="166">
        <v>71230</v>
      </c>
      <c r="B635" s="229" t="s">
        <v>864</v>
      </c>
      <c r="C635" s="230"/>
      <c r="D635" s="230"/>
      <c r="E635" s="230"/>
      <c r="F635" s="231"/>
      <c r="G635" s="232" t="s">
        <v>383</v>
      </c>
      <c r="H635" s="233"/>
      <c r="I635" s="167">
        <v>3.32</v>
      </c>
      <c r="J635" s="234">
        <v>4.49</v>
      </c>
      <c r="K635" s="235"/>
      <c r="L635" s="167">
        <v>7.81</v>
      </c>
    </row>
    <row r="636" spans="1:12">
      <c r="A636" s="166">
        <v>71231</v>
      </c>
      <c r="B636" s="229" t="s">
        <v>865</v>
      </c>
      <c r="C636" s="230"/>
      <c r="D636" s="230"/>
      <c r="E636" s="230"/>
      <c r="F636" s="231"/>
      <c r="G636" s="232" t="s">
        <v>383</v>
      </c>
      <c r="H636" s="233"/>
      <c r="I636" s="167">
        <v>4.32</v>
      </c>
      <c r="J636" s="234">
        <v>4.49</v>
      </c>
      <c r="K636" s="235"/>
      <c r="L636" s="167">
        <v>8.81</v>
      </c>
    </row>
    <row r="637" spans="1:12">
      <c r="A637" s="166">
        <v>71232</v>
      </c>
      <c r="B637" s="229" t="s">
        <v>866</v>
      </c>
      <c r="C637" s="230"/>
      <c r="D637" s="230"/>
      <c r="E637" s="230"/>
      <c r="F637" s="231"/>
      <c r="G637" s="232" t="s">
        <v>383</v>
      </c>
      <c r="H637" s="233"/>
      <c r="I637" s="167">
        <v>6.13</v>
      </c>
      <c r="J637" s="234">
        <v>4.49</v>
      </c>
      <c r="K637" s="235"/>
      <c r="L637" s="168">
        <v>10.62</v>
      </c>
    </row>
    <row r="638" spans="1:12">
      <c r="A638" s="166">
        <v>71250</v>
      </c>
      <c r="B638" s="229" t="s">
        <v>867</v>
      </c>
      <c r="C638" s="230"/>
      <c r="D638" s="230"/>
      <c r="E638" s="230"/>
      <c r="F638" s="231"/>
      <c r="G638" s="232" t="s">
        <v>383</v>
      </c>
      <c r="H638" s="233"/>
      <c r="I638" s="167">
        <v>3.57</v>
      </c>
      <c r="J638" s="234">
        <v>5.29</v>
      </c>
      <c r="K638" s="235"/>
      <c r="L638" s="167">
        <v>8.86</v>
      </c>
    </row>
    <row r="639" spans="1:12">
      <c r="A639" s="166">
        <v>71251</v>
      </c>
      <c r="B639" s="229" t="s">
        <v>868</v>
      </c>
      <c r="C639" s="230"/>
      <c r="D639" s="230"/>
      <c r="E639" s="230"/>
      <c r="F639" s="231"/>
      <c r="G639" s="232" t="s">
        <v>383</v>
      </c>
      <c r="H639" s="233"/>
      <c r="I639" s="167">
        <v>3.17</v>
      </c>
      <c r="J639" s="234">
        <v>7.93</v>
      </c>
      <c r="K639" s="235"/>
      <c r="L639" s="168">
        <v>11.1</v>
      </c>
    </row>
    <row r="640" spans="1:12">
      <c r="A640" s="166">
        <v>71252</v>
      </c>
      <c r="B640" s="229" t="s">
        <v>869</v>
      </c>
      <c r="C640" s="230"/>
      <c r="D640" s="230"/>
      <c r="E640" s="230"/>
      <c r="F640" s="231"/>
      <c r="G640" s="232" t="s">
        <v>383</v>
      </c>
      <c r="H640" s="233"/>
      <c r="I640" s="167">
        <v>5.0999999999999996</v>
      </c>
      <c r="J640" s="236">
        <v>10.57</v>
      </c>
      <c r="K640" s="237"/>
      <c r="L640" s="168">
        <v>15.67</v>
      </c>
    </row>
    <row r="641" spans="1:12">
      <c r="A641" s="166">
        <v>71253</v>
      </c>
      <c r="B641" s="229" t="s">
        <v>870</v>
      </c>
      <c r="C641" s="230"/>
      <c r="D641" s="230"/>
      <c r="E641" s="230"/>
      <c r="F641" s="231"/>
      <c r="G641" s="232" t="s">
        <v>383</v>
      </c>
      <c r="H641" s="233"/>
      <c r="I641" s="168">
        <v>10.050000000000001</v>
      </c>
      <c r="J641" s="236">
        <v>17.18</v>
      </c>
      <c r="K641" s="237"/>
      <c r="L641" s="168">
        <v>27.23</v>
      </c>
    </row>
    <row r="642" spans="1:12">
      <c r="A642" s="166">
        <v>71254</v>
      </c>
      <c r="B642" s="229" t="s">
        <v>871</v>
      </c>
      <c r="C642" s="230"/>
      <c r="D642" s="230"/>
      <c r="E642" s="230"/>
      <c r="F642" s="231"/>
      <c r="G642" s="232" t="s">
        <v>383</v>
      </c>
      <c r="H642" s="233"/>
      <c r="I642" s="168">
        <v>11.4</v>
      </c>
      <c r="J642" s="236">
        <v>18.5</v>
      </c>
      <c r="K642" s="237"/>
      <c r="L642" s="168">
        <v>29.9</v>
      </c>
    </row>
    <row r="643" spans="1:12">
      <c r="A643" s="166">
        <v>71255</v>
      </c>
      <c r="B643" s="229" t="s">
        <v>872</v>
      </c>
      <c r="C643" s="230"/>
      <c r="D643" s="230"/>
      <c r="E643" s="230"/>
      <c r="F643" s="231"/>
      <c r="G643" s="232" t="s">
        <v>383</v>
      </c>
      <c r="H643" s="233"/>
      <c r="I643" s="168">
        <v>14.28</v>
      </c>
      <c r="J643" s="236">
        <v>21.14</v>
      </c>
      <c r="K643" s="237"/>
      <c r="L643" s="168">
        <v>35.42</v>
      </c>
    </row>
    <row r="644" spans="1:12">
      <c r="A644" s="166">
        <v>71256</v>
      </c>
      <c r="B644" s="229" t="s">
        <v>873</v>
      </c>
      <c r="C644" s="230"/>
      <c r="D644" s="230"/>
      <c r="E644" s="230"/>
      <c r="F644" s="231"/>
      <c r="G644" s="232" t="s">
        <v>383</v>
      </c>
      <c r="H644" s="233"/>
      <c r="I644" s="168">
        <v>27.85</v>
      </c>
      <c r="J644" s="236">
        <v>37</v>
      </c>
      <c r="K644" s="237"/>
      <c r="L644" s="168">
        <v>64.849999999999994</v>
      </c>
    </row>
    <row r="645" spans="1:12">
      <c r="A645" s="166">
        <v>71257</v>
      </c>
      <c r="B645" s="229" t="s">
        <v>874</v>
      </c>
      <c r="C645" s="230"/>
      <c r="D645" s="230"/>
      <c r="E645" s="230"/>
      <c r="F645" s="231"/>
      <c r="G645" s="232" t="s">
        <v>383</v>
      </c>
      <c r="H645" s="233"/>
      <c r="I645" s="168">
        <v>34.35</v>
      </c>
      <c r="J645" s="236">
        <v>42.29</v>
      </c>
      <c r="K645" s="237"/>
      <c r="L645" s="168">
        <v>76.64</v>
      </c>
    </row>
    <row r="646" spans="1:12">
      <c r="A646" s="166">
        <v>71258</v>
      </c>
      <c r="B646" s="229" t="s">
        <v>875</v>
      </c>
      <c r="C646" s="230"/>
      <c r="D646" s="230"/>
      <c r="E646" s="230"/>
      <c r="F646" s="231"/>
      <c r="G646" s="232" t="s">
        <v>383</v>
      </c>
      <c r="H646" s="233"/>
      <c r="I646" s="168">
        <v>50.2</v>
      </c>
      <c r="J646" s="236">
        <v>52.86</v>
      </c>
      <c r="K646" s="237"/>
      <c r="L646" s="169">
        <v>103.06</v>
      </c>
    </row>
    <row r="647" spans="1:12">
      <c r="A647" s="166">
        <v>71267</v>
      </c>
      <c r="B647" s="229" t="s">
        <v>876</v>
      </c>
      <c r="C647" s="230"/>
      <c r="D647" s="230"/>
      <c r="E647" s="230"/>
      <c r="F647" s="231"/>
      <c r="G647" s="232" t="s">
        <v>281</v>
      </c>
      <c r="H647" s="233"/>
      <c r="I647" s="167">
        <v>1.75</v>
      </c>
      <c r="J647" s="234">
        <v>6.61</v>
      </c>
      <c r="K647" s="235"/>
      <c r="L647" s="167">
        <v>8.36</v>
      </c>
    </row>
    <row r="648" spans="1:12">
      <c r="A648" s="166">
        <v>71268</v>
      </c>
      <c r="B648" s="229" t="s">
        <v>877</v>
      </c>
      <c r="C648" s="230"/>
      <c r="D648" s="230"/>
      <c r="E648" s="230"/>
      <c r="F648" s="231"/>
      <c r="G648" s="232" t="s">
        <v>281</v>
      </c>
      <c r="H648" s="233"/>
      <c r="I648" s="167">
        <v>2.29</v>
      </c>
      <c r="J648" s="234">
        <v>6.61</v>
      </c>
      <c r="K648" s="235"/>
      <c r="L648" s="167">
        <v>8.9</v>
      </c>
    </row>
    <row r="649" spans="1:12">
      <c r="A649" s="166">
        <v>71270</v>
      </c>
      <c r="B649" s="229" t="s">
        <v>878</v>
      </c>
      <c r="C649" s="230"/>
      <c r="D649" s="230"/>
      <c r="E649" s="230"/>
      <c r="F649" s="231"/>
      <c r="G649" s="232" t="s">
        <v>281</v>
      </c>
      <c r="H649" s="233"/>
      <c r="I649" s="167">
        <v>1.95</v>
      </c>
      <c r="J649" s="234">
        <v>6.61</v>
      </c>
      <c r="K649" s="235"/>
      <c r="L649" s="167">
        <v>8.56</v>
      </c>
    </row>
    <row r="650" spans="1:12">
      <c r="A650" s="166">
        <v>71271</v>
      </c>
      <c r="B650" s="229" t="s">
        <v>879</v>
      </c>
      <c r="C650" s="230"/>
      <c r="D650" s="230"/>
      <c r="E650" s="230"/>
      <c r="F650" s="231"/>
      <c r="G650" s="232" t="s">
        <v>281</v>
      </c>
      <c r="H650" s="233"/>
      <c r="I650" s="167">
        <v>2.02</v>
      </c>
      <c r="J650" s="234">
        <v>6.61</v>
      </c>
      <c r="K650" s="235"/>
      <c r="L650" s="167">
        <v>8.6300000000000008</v>
      </c>
    </row>
    <row r="651" spans="1:12">
      <c r="A651" s="166">
        <v>71275</v>
      </c>
      <c r="B651" s="229" t="s">
        <v>880</v>
      </c>
      <c r="C651" s="230"/>
      <c r="D651" s="230"/>
      <c r="E651" s="230"/>
      <c r="F651" s="231"/>
      <c r="G651" s="232" t="s">
        <v>281</v>
      </c>
      <c r="H651" s="233"/>
      <c r="I651" s="167">
        <v>2.23</v>
      </c>
      <c r="J651" s="234">
        <v>5.29</v>
      </c>
      <c r="K651" s="235"/>
      <c r="L651" s="167">
        <v>7.52</v>
      </c>
    </row>
    <row r="652" spans="1:12">
      <c r="A652" s="166">
        <v>71277</v>
      </c>
      <c r="B652" s="229" t="s">
        <v>881</v>
      </c>
      <c r="C652" s="230"/>
      <c r="D652" s="230"/>
      <c r="E652" s="230"/>
      <c r="F652" s="231"/>
      <c r="G652" s="232" t="s">
        <v>281</v>
      </c>
      <c r="H652" s="233"/>
      <c r="I652" s="167">
        <v>1.65</v>
      </c>
      <c r="J652" s="234">
        <v>3.97</v>
      </c>
      <c r="K652" s="235"/>
      <c r="L652" s="167">
        <v>5.62</v>
      </c>
    </row>
    <row r="653" spans="1:12">
      <c r="A653" s="166">
        <v>71278</v>
      </c>
      <c r="B653" s="229" t="s">
        <v>882</v>
      </c>
      <c r="C653" s="230"/>
      <c r="D653" s="230"/>
      <c r="E653" s="230"/>
      <c r="F653" s="231"/>
      <c r="G653" s="232" t="s">
        <v>281</v>
      </c>
      <c r="H653" s="233"/>
      <c r="I653" s="167">
        <v>1.83</v>
      </c>
      <c r="J653" s="234">
        <v>0.79</v>
      </c>
      <c r="K653" s="235"/>
      <c r="L653" s="167">
        <v>2.62</v>
      </c>
    </row>
    <row r="654" spans="1:12">
      <c r="A654" s="166">
        <v>71279</v>
      </c>
      <c r="B654" s="229" t="s">
        <v>883</v>
      </c>
      <c r="C654" s="230"/>
      <c r="D654" s="230"/>
      <c r="E654" s="230"/>
      <c r="F654" s="231"/>
      <c r="G654" s="232" t="s">
        <v>281</v>
      </c>
      <c r="H654" s="233"/>
      <c r="I654" s="167">
        <v>2</v>
      </c>
      <c r="J654" s="234">
        <v>0.79</v>
      </c>
      <c r="K654" s="235"/>
      <c r="L654" s="167">
        <v>2.79</v>
      </c>
    </row>
    <row r="655" spans="1:12">
      <c r="A655" s="166">
        <v>71280</v>
      </c>
      <c r="B655" s="229" t="s">
        <v>884</v>
      </c>
      <c r="C655" s="230"/>
      <c r="D655" s="230"/>
      <c r="E655" s="230"/>
      <c r="F655" s="231"/>
      <c r="G655" s="232" t="s">
        <v>383</v>
      </c>
      <c r="H655" s="233"/>
      <c r="I655" s="167">
        <v>0.92</v>
      </c>
      <c r="J655" s="234">
        <v>1.46</v>
      </c>
      <c r="K655" s="235"/>
      <c r="L655" s="167">
        <v>2.38</v>
      </c>
    </row>
    <row r="656" spans="1:12">
      <c r="A656" s="166">
        <v>71281</v>
      </c>
      <c r="B656" s="229" t="s">
        <v>885</v>
      </c>
      <c r="C656" s="230"/>
      <c r="D656" s="230"/>
      <c r="E656" s="230"/>
      <c r="F656" s="231"/>
      <c r="G656" s="232" t="s">
        <v>383</v>
      </c>
      <c r="H656" s="233"/>
      <c r="I656" s="167">
        <v>1.52</v>
      </c>
      <c r="J656" s="234">
        <v>1.59</v>
      </c>
      <c r="K656" s="235"/>
      <c r="L656" s="167">
        <v>3.11</v>
      </c>
    </row>
    <row r="657" spans="1:12">
      <c r="A657" s="166">
        <v>71282</v>
      </c>
      <c r="B657" s="229" t="s">
        <v>886</v>
      </c>
      <c r="C657" s="230"/>
      <c r="D657" s="230"/>
      <c r="E657" s="230"/>
      <c r="F657" s="231"/>
      <c r="G657" s="232" t="s">
        <v>383</v>
      </c>
      <c r="H657" s="233"/>
      <c r="I657" s="167">
        <v>2.08</v>
      </c>
      <c r="J657" s="234">
        <v>1.72</v>
      </c>
      <c r="K657" s="235"/>
      <c r="L657" s="167">
        <v>3.8</v>
      </c>
    </row>
    <row r="658" spans="1:12">
      <c r="A658" s="166">
        <v>71283</v>
      </c>
      <c r="B658" s="229" t="s">
        <v>887</v>
      </c>
      <c r="C658" s="230"/>
      <c r="D658" s="230"/>
      <c r="E658" s="230"/>
      <c r="F658" s="231"/>
      <c r="G658" s="232" t="s">
        <v>383</v>
      </c>
      <c r="H658" s="233"/>
      <c r="I658" s="167">
        <v>3.75</v>
      </c>
      <c r="J658" s="234">
        <v>1.85</v>
      </c>
      <c r="K658" s="235"/>
      <c r="L658" s="167">
        <v>5.6</v>
      </c>
    </row>
    <row r="659" spans="1:12">
      <c r="A659" s="166">
        <v>71290</v>
      </c>
      <c r="B659" s="229" t="s">
        <v>888</v>
      </c>
      <c r="C659" s="230"/>
      <c r="D659" s="230"/>
      <c r="E659" s="230"/>
      <c r="F659" s="231"/>
      <c r="G659" s="232" t="s">
        <v>383</v>
      </c>
      <c r="H659" s="233"/>
      <c r="I659" s="167">
        <v>0.5</v>
      </c>
      <c r="J659" s="234">
        <v>1.33</v>
      </c>
      <c r="K659" s="235"/>
      <c r="L659" s="167">
        <v>1.83</v>
      </c>
    </row>
    <row r="660" spans="1:12">
      <c r="A660" s="166">
        <v>71291</v>
      </c>
      <c r="B660" s="229" t="s">
        <v>889</v>
      </c>
      <c r="C660" s="230"/>
      <c r="D660" s="230"/>
      <c r="E660" s="230"/>
      <c r="F660" s="231"/>
      <c r="G660" s="232" t="s">
        <v>383</v>
      </c>
      <c r="H660" s="233"/>
      <c r="I660" s="167">
        <v>0.92</v>
      </c>
      <c r="J660" s="234">
        <v>1.46</v>
      </c>
      <c r="K660" s="235"/>
      <c r="L660" s="167">
        <v>2.38</v>
      </c>
    </row>
    <row r="661" spans="1:12">
      <c r="A661" s="166">
        <v>71292</v>
      </c>
      <c r="B661" s="229" t="s">
        <v>890</v>
      </c>
      <c r="C661" s="230"/>
      <c r="D661" s="230"/>
      <c r="E661" s="230"/>
      <c r="F661" s="231"/>
      <c r="G661" s="232" t="s">
        <v>383</v>
      </c>
      <c r="H661" s="233"/>
      <c r="I661" s="167">
        <v>1.22</v>
      </c>
      <c r="J661" s="234">
        <v>1.59</v>
      </c>
      <c r="K661" s="235"/>
      <c r="L661" s="167">
        <v>2.81</v>
      </c>
    </row>
    <row r="662" spans="1:12">
      <c r="A662" s="166">
        <v>71293</v>
      </c>
      <c r="B662" s="229" t="s">
        <v>891</v>
      </c>
      <c r="C662" s="230"/>
      <c r="D662" s="230"/>
      <c r="E662" s="230"/>
      <c r="F662" s="231"/>
      <c r="G662" s="232" t="s">
        <v>383</v>
      </c>
      <c r="H662" s="233"/>
      <c r="I662" s="167">
        <v>1.92</v>
      </c>
      <c r="J662" s="234">
        <v>1.72</v>
      </c>
      <c r="K662" s="235"/>
      <c r="L662" s="167">
        <v>3.64</v>
      </c>
    </row>
    <row r="663" spans="1:12">
      <c r="A663" s="166">
        <v>71294</v>
      </c>
      <c r="B663" s="229" t="s">
        <v>892</v>
      </c>
      <c r="C663" s="230"/>
      <c r="D663" s="230"/>
      <c r="E663" s="230"/>
      <c r="F663" s="231"/>
      <c r="G663" s="232" t="s">
        <v>383</v>
      </c>
      <c r="H663" s="233"/>
      <c r="I663" s="167">
        <v>3.3</v>
      </c>
      <c r="J663" s="234">
        <v>1.85</v>
      </c>
      <c r="K663" s="235"/>
      <c r="L663" s="167">
        <v>5.15</v>
      </c>
    </row>
    <row r="664" spans="1:12">
      <c r="A664" s="166">
        <v>71300</v>
      </c>
      <c r="B664" s="229" t="s">
        <v>893</v>
      </c>
      <c r="C664" s="230"/>
      <c r="D664" s="230"/>
      <c r="E664" s="230"/>
      <c r="F664" s="231"/>
      <c r="G664" s="232" t="s">
        <v>383</v>
      </c>
      <c r="H664" s="233"/>
      <c r="I664" s="167">
        <v>0.39</v>
      </c>
      <c r="J664" s="234">
        <v>1.46</v>
      </c>
      <c r="K664" s="235"/>
      <c r="L664" s="167">
        <v>1.85</v>
      </c>
    </row>
    <row r="665" spans="1:12">
      <c r="A665" s="166">
        <v>71301</v>
      </c>
      <c r="B665" s="229" t="s">
        <v>894</v>
      </c>
      <c r="C665" s="230"/>
      <c r="D665" s="230"/>
      <c r="E665" s="230"/>
      <c r="F665" s="231"/>
      <c r="G665" s="232" t="s">
        <v>383</v>
      </c>
      <c r="H665" s="233"/>
      <c r="I665" s="167">
        <v>0.56999999999999995</v>
      </c>
      <c r="J665" s="234">
        <v>1.59</v>
      </c>
      <c r="K665" s="235"/>
      <c r="L665" s="167">
        <v>2.16</v>
      </c>
    </row>
    <row r="666" spans="1:12">
      <c r="A666" s="166">
        <v>71320</v>
      </c>
      <c r="B666" s="229" t="s">
        <v>895</v>
      </c>
      <c r="C666" s="230"/>
      <c r="D666" s="230"/>
      <c r="E666" s="230"/>
      <c r="F666" s="231"/>
      <c r="G666" s="232" t="s">
        <v>281</v>
      </c>
      <c r="H666" s="233"/>
      <c r="I666" s="167">
        <v>2.94</v>
      </c>
      <c r="J666" s="234">
        <v>1.33</v>
      </c>
      <c r="K666" s="235"/>
      <c r="L666" s="167">
        <v>4.2699999999999996</v>
      </c>
    </row>
    <row r="667" spans="1:12">
      <c r="A667" s="166">
        <v>71321</v>
      </c>
      <c r="B667" s="229" t="s">
        <v>896</v>
      </c>
      <c r="C667" s="230"/>
      <c r="D667" s="230"/>
      <c r="E667" s="230"/>
      <c r="F667" s="231"/>
      <c r="G667" s="232" t="s">
        <v>281</v>
      </c>
      <c r="H667" s="233"/>
      <c r="I667" s="168">
        <v>12.78</v>
      </c>
      <c r="J667" s="234">
        <v>5.29</v>
      </c>
      <c r="K667" s="235"/>
      <c r="L667" s="168">
        <v>18.07</v>
      </c>
    </row>
    <row r="668" spans="1:12">
      <c r="A668" s="166">
        <v>71329</v>
      </c>
      <c r="B668" s="229" t="s">
        <v>897</v>
      </c>
      <c r="C668" s="230"/>
      <c r="D668" s="230"/>
      <c r="E668" s="230"/>
      <c r="F668" s="231"/>
      <c r="G668" s="232" t="s">
        <v>281</v>
      </c>
      <c r="H668" s="233"/>
      <c r="I668" s="167">
        <v>2.38</v>
      </c>
      <c r="J668" s="234">
        <v>2.64</v>
      </c>
      <c r="K668" s="235"/>
      <c r="L668" s="167">
        <v>5.0199999999999996</v>
      </c>
    </row>
    <row r="669" spans="1:12">
      <c r="A669" s="166">
        <v>71330</v>
      </c>
      <c r="B669" s="229" t="s">
        <v>898</v>
      </c>
      <c r="C669" s="230"/>
      <c r="D669" s="230"/>
      <c r="E669" s="230"/>
      <c r="F669" s="231"/>
      <c r="G669" s="232" t="s">
        <v>281</v>
      </c>
      <c r="H669" s="233"/>
      <c r="I669" s="167">
        <v>2</v>
      </c>
      <c r="J669" s="234">
        <v>5.29</v>
      </c>
      <c r="K669" s="235"/>
      <c r="L669" s="167">
        <v>7.29</v>
      </c>
    </row>
    <row r="670" spans="1:12">
      <c r="A670" s="166">
        <v>71331</v>
      </c>
      <c r="B670" s="229" t="s">
        <v>899</v>
      </c>
      <c r="C670" s="230"/>
      <c r="D670" s="230"/>
      <c r="E670" s="230"/>
      <c r="F670" s="231"/>
      <c r="G670" s="232" t="s">
        <v>281</v>
      </c>
      <c r="H670" s="233"/>
      <c r="I670" s="167">
        <v>3.5</v>
      </c>
      <c r="J670" s="236">
        <v>10.57</v>
      </c>
      <c r="K670" s="237"/>
      <c r="L670" s="168">
        <v>14.07</v>
      </c>
    </row>
    <row r="671" spans="1:12">
      <c r="A671" s="166">
        <v>71365</v>
      </c>
      <c r="B671" s="229" t="s">
        <v>900</v>
      </c>
      <c r="C671" s="230"/>
      <c r="D671" s="230"/>
      <c r="E671" s="230"/>
      <c r="F671" s="231"/>
      <c r="G671" s="232" t="s">
        <v>334</v>
      </c>
      <c r="H671" s="233"/>
      <c r="I671" s="168">
        <v>35.26</v>
      </c>
      <c r="J671" s="236">
        <v>10.57</v>
      </c>
      <c r="K671" s="237"/>
      <c r="L671" s="168">
        <v>45.83</v>
      </c>
    </row>
    <row r="672" spans="1:12">
      <c r="A672" s="166">
        <v>71371</v>
      </c>
      <c r="B672" s="229" t="s">
        <v>901</v>
      </c>
      <c r="C672" s="230"/>
      <c r="D672" s="230"/>
      <c r="E672" s="230"/>
      <c r="F672" s="231"/>
      <c r="G672" s="232" t="s">
        <v>281</v>
      </c>
      <c r="H672" s="233"/>
      <c r="I672" s="167">
        <v>0.55000000000000004</v>
      </c>
      <c r="J672" s="234">
        <v>4.2300000000000004</v>
      </c>
      <c r="K672" s="235"/>
      <c r="L672" s="167">
        <v>4.78</v>
      </c>
    </row>
    <row r="673" spans="1:12">
      <c r="A673" s="166">
        <v>71380</v>
      </c>
      <c r="B673" s="229" t="s">
        <v>902</v>
      </c>
      <c r="C673" s="230"/>
      <c r="D673" s="230"/>
      <c r="E673" s="230"/>
      <c r="F673" s="231"/>
      <c r="G673" s="232" t="s">
        <v>281</v>
      </c>
      <c r="H673" s="233"/>
      <c r="I673" s="168">
        <v>23.6</v>
      </c>
      <c r="J673" s="234">
        <v>7.93</v>
      </c>
      <c r="K673" s="235"/>
      <c r="L673" s="168">
        <v>31.53</v>
      </c>
    </row>
    <row r="674" spans="1:12">
      <c r="A674" s="166">
        <v>71381</v>
      </c>
      <c r="B674" s="229" t="s">
        <v>903</v>
      </c>
      <c r="C674" s="230"/>
      <c r="D674" s="230"/>
      <c r="E674" s="230"/>
      <c r="F674" s="231"/>
      <c r="G674" s="232" t="s">
        <v>281</v>
      </c>
      <c r="H674" s="233"/>
      <c r="I674" s="168">
        <v>26.05</v>
      </c>
      <c r="J674" s="236">
        <v>10.57</v>
      </c>
      <c r="K674" s="237"/>
      <c r="L674" s="168">
        <v>36.619999999999997</v>
      </c>
    </row>
    <row r="675" spans="1:12">
      <c r="A675" s="166">
        <v>71390</v>
      </c>
      <c r="B675" s="229" t="s">
        <v>904</v>
      </c>
      <c r="C675" s="230"/>
      <c r="D675" s="230"/>
      <c r="E675" s="230"/>
      <c r="F675" s="231"/>
      <c r="G675" s="232" t="s">
        <v>281</v>
      </c>
      <c r="H675" s="233"/>
      <c r="I675" s="168">
        <v>23.5</v>
      </c>
      <c r="J675" s="236">
        <v>10.57</v>
      </c>
      <c r="K675" s="237"/>
      <c r="L675" s="168">
        <v>34.07</v>
      </c>
    </row>
    <row r="676" spans="1:12">
      <c r="A676" s="166">
        <v>71391</v>
      </c>
      <c r="B676" s="229" t="s">
        <v>905</v>
      </c>
      <c r="C676" s="230"/>
      <c r="D676" s="230"/>
      <c r="E676" s="230"/>
      <c r="F676" s="231"/>
      <c r="G676" s="232" t="s">
        <v>281</v>
      </c>
      <c r="H676" s="233"/>
      <c r="I676" s="168">
        <v>45.22</v>
      </c>
      <c r="J676" s="236">
        <v>13.22</v>
      </c>
      <c r="K676" s="237"/>
      <c r="L676" s="168">
        <v>58.44</v>
      </c>
    </row>
    <row r="677" spans="1:12">
      <c r="A677" s="166">
        <v>71400</v>
      </c>
      <c r="B677" s="229" t="s">
        <v>906</v>
      </c>
      <c r="C677" s="230"/>
      <c r="D677" s="230"/>
      <c r="E677" s="230"/>
      <c r="F677" s="231"/>
      <c r="G677" s="232" t="s">
        <v>281</v>
      </c>
      <c r="H677" s="233"/>
      <c r="I677" s="168">
        <v>23.37</v>
      </c>
      <c r="J677" s="236">
        <v>10.57</v>
      </c>
      <c r="K677" s="237"/>
      <c r="L677" s="168">
        <v>33.94</v>
      </c>
    </row>
    <row r="678" spans="1:12">
      <c r="A678" s="166">
        <v>71410</v>
      </c>
      <c r="B678" s="229" t="s">
        <v>907</v>
      </c>
      <c r="C678" s="230"/>
      <c r="D678" s="230"/>
      <c r="E678" s="230"/>
      <c r="F678" s="231"/>
      <c r="G678" s="232" t="s">
        <v>281</v>
      </c>
      <c r="H678" s="233"/>
      <c r="I678" s="168">
        <v>51.22</v>
      </c>
      <c r="J678" s="234">
        <v>9.7799999999999994</v>
      </c>
      <c r="K678" s="235"/>
      <c r="L678" s="168">
        <v>61</v>
      </c>
    </row>
    <row r="679" spans="1:12">
      <c r="A679" s="166">
        <v>71411</v>
      </c>
      <c r="B679" s="229" t="s">
        <v>908</v>
      </c>
      <c r="C679" s="230"/>
      <c r="D679" s="230"/>
      <c r="E679" s="230"/>
      <c r="F679" s="231"/>
      <c r="G679" s="232" t="s">
        <v>281</v>
      </c>
      <c r="H679" s="233"/>
      <c r="I679" s="167">
        <v>3.17</v>
      </c>
      <c r="J679" s="234">
        <v>5.55</v>
      </c>
      <c r="K679" s="235"/>
      <c r="L679" s="167">
        <v>8.7200000000000006</v>
      </c>
    </row>
    <row r="680" spans="1:12">
      <c r="A680" s="166">
        <v>71412</v>
      </c>
      <c r="B680" s="229" t="s">
        <v>909</v>
      </c>
      <c r="C680" s="230"/>
      <c r="D680" s="230"/>
      <c r="E680" s="230"/>
      <c r="F680" s="231"/>
      <c r="G680" s="232" t="s">
        <v>281</v>
      </c>
      <c r="H680" s="233"/>
      <c r="I680" s="167">
        <v>3.28</v>
      </c>
      <c r="J680" s="234">
        <v>9.7799999999999994</v>
      </c>
      <c r="K680" s="235"/>
      <c r="L680" s="168">
        <v>13.06</v>
      </c>
    </row>
    <row r="681" spans="1:12">
      <c r="A681" s="166">
        <v>71430</v>
      </c>
      <c r="B681" s="229" t="s">
        <v>910</v>
      </c>
      <c r="C681" s="230"/>
      <c r="D681" s="230"/>
      <c r="E681" s="230"/>
      <c r="F681" s="231"/>
      <c r="G681" s="232" t="s">
        <v>281</v>
      </c>
      <c r="H681" s="233"/>
      <c r="I681" s="168">
        <v>16.57</v>
      </c>
      <c r="J681" s="236">
        <v>14.01</v>
      </c>
      <c r="K681" s="237"/>
      <c r="L681" s="168">
        <v>30.58</v>
      </c>
    </row>
    <row r="682" spans="1:12">
      <c r="A682" s="166">
        <v>71431</v>
      </c>
      <c r="B682" s="229" t="s">
        <v>911</v>
      </c>
      <c r="C682" s="230"/>
      <c r="D682" s="230"/>
      <c r="E682" s="230"/>
      <c r="F682" s="231"/>
      <c r="G682" s="232" t="s">
        <v>281</v>
      </c>
      <c r="H682" s="233"/>
      <c r="I682" s="167">
        <v>5.27</v>
      </c>
      <c r="J682" s="234">
        <v>7.67</v>
      </c>
      <c r="K682" s="235"/>
      <c r="L682" s="168">
        <v>12.94</v>
      </c>
    </row>
    <row r="683" spans="1:12">
      <c r="A683" s="166">
        <v>71432</v>
      </c>
      <c r="B683" s="229" t="s">
        <v>912</v>
      </c>
      <c r="C683" s="230"/>
      <c r="D683" s="230"/>
      <c r="E683" s="230"/>
      <c r="F683" s="231"/>
      <c r="G683" s="232" t="s">
        <v>281</v>
      </c>
      <c r="H683" s="233"/>
      <c r="I683" s="168">
        <v>11.14</v>
      </c>
      <c r="J683" s="236">
        <v>14.01</v>
      </c>
      <c r="K683" s="237"/>
      <c r="L683" s="168">
        <v>25.15</v>
      </c>
    </row>
    <row r="684" spans="1:12">
      <c r="A684" s="166">
        <v>71440</v>
      </c>
      <c r="B684" s="229" t="s">
        <v>913</v>
      </c>
      <c r="C684" s="230"/>
      <c r="D684" s="230"/>
      <c r="E684" s="230"/>
      <c r="F684" s="231"/>
      <c r="G684" s="232" t="s">
        <v>281</v>
      </c>
      <c r="H684" s="233"/>
      <c r="I684" s="167">
        <v>5.47</v>
      </c>
      <c r="J684" s="234">
        <v>5.55</v>
      </c>
      <c r="K684" s="235"/>
      <c r="L684" s="168">
        <v>11.02</v>
      </c>
    </row>
    <row r="685" spans="1:12">
      <c r="A685" s="166">
        <v>71441</v>
      </c>
      <c r="B685" s="229" t="s">
        <v>914</v>
      </c>
      <c r="C685" s="230"/>
      <c r="D685" s="230"/>
      <c r="E685" s="230"/>
      <c r="F685" s="231"/>
      <c r="G685" s="232" t="s">
        <v>281</v>
      </c>
      <c r="H685" s="233"/>
      <c r="I685" s="167">
        <v>7.07</v>
      </c>
      <c r="J685" s="234">
        <v>9.7799999999999994</v>
      </c>
      <c r="K685" s="235"/>
      <c r="L685" s="168">
        <v>16.850000000000001</v>
      </c>
    </row>
    <row r="686" spans="1:12">
      <c r="A686" s="166">
        <v>71442</v>
      </c>
      <c r="B686" s="229" t="s">
        <v>915</v>
      </c>
      <c r="C686" s="230"/>
      <c r="D686" s="230"/>
      <c r="E686" s="230"/>
      <c r="F686" s="231"/>
      <c r="G686" s="232" t="s">
        <v>281</v>
      </c>
      <c r="H686" s="233"/>
      <c r="I686" s="168">
        <v>10.68</v>
      </c>
      <c r="J686" s="236">
        <v>14.01</v>
      </c>
      <c r="K686" s="237"/>
      <c r="L686" s="168">
        <v>24.69</v>
      </c>
    </row>
    <row r="687" spans="1:12">
      <c r="A687" s="166">
        <v>71443</v>
      </c>
      <c r="B687" s="229" t="s">
        <v>916</v>
      </c>
      <c r="C687" s="230"/>
      <c r="D687" s="230"/>
      <c r="E687" s="230"/>
      <c r="F687" s="231"/>
      <c r="G687" s="232" t="s">
        <v>281</v>
      </c>
      <c r="H687" s="233"/>
      <c r="I687" s="167">
        <v>8.48</v>
      </c>
      <c r="J687" s="234">
        <v>9.7799999999999994</v>
      </c>
      <c r="K687" s="235"/>
      <c r="L687" s="168">
        <v>18.260000000000002</v>
      </c>
    </row>
    <row r="688" spans="1:12">
      <c r="A688" s="166">
        <v>71450</v>
      </c>
      <c r="B688" s="229" t="s">
        <v>917</v>
      </c>
      <c r="C688" s="230"/>
      <c r="D688" s="230"/>
      <c r="E688" s="230"/>
      <c r="F688" s="231"/>
      <c r="G688" s="232" t="s">
        <v>281</v>
      </c>
      <c r="H688" s="233"/>
      <c r="I688" s="168">
        <v>87.48</v>
      </c>
      <c r="J688" s="236">
        <v>15.86</v>
      </c>
      <c r="K688" s="237"/>
      <c r="L688" s="169">
        <v>103.34</v>
      </c>
    </row>
    <row r="689" spans="1:12">
      <c r="A689" s="166">
        <v>71451</v>
      </c>
      <c r="B689" s="229" t="s">
        <v>918</v>
      </c>
      <c r="C689" s="230"/>
      <c r="D689" s="230"/>
      <c r="E689" s="230"/>
      <c r="F689" s="231"/>
      <c r="G689" s="232" t="s">
        <v>281</v>
      </c>
      <c r="H689" s="233"/>
      <c r="I689" s="168">
        <v>88.56</v>
      </c>
      <c r="J689" s="236">
        <v>15.86</v>
      </c>
      <c r="K689" s="237"/>
      <c r="L689" s="169">
        <v>104.42</v>
      </c>
    </row>
    <row r="690" spans="1:12">
      <c r="A690" s="166">
        <v>71452</v>
      </c>
      <c r="B690" s="229" t="s">
        <v>919</v>
      </c>
      <c r="C690" s="230"/>
      <c r="D690" s="230"/>
      <c r="E690" s="230"/>
      <c r="F690" s="231"/>
      <c r="G690" s="232" t="s">
        <v>281</v>
      </c>
      <c r="H690" s="233"/>
      <c r="I690" s="169">
        <v>100.42</v>
      </c>
      <c r="J690" s="236">
        <v>15.86</v>
      </c>
      <c r="K690" s="237"/>
      <c r="L690" s="169">
        <v>116.28</v>
      </c>
    </row>
    <row r="691" spans="1:12">
      <c r="A691" s="166">
        <v>71455</v>
      </c>
      <c r="B691" s="229" t="s">
        <v>920</v>
      </c>
      <c r="C691" s="230"/>
      <c r="D691" s="230"/>
      <c r="E691" s="230"/>
      <c r="F691" s="231"/>
      <c r="G691" s="232" t="s">
        <v>281</v>
      </c>
      <c r="H691" s="233"/>
      <c r="I691" s="169">
        <v>108.46</v>
      </c>
      <c r="J691" s="236">
        <v>26.43</v>
      </c>
      <c r="K691" s="237"/>
      <c r="L691" s="169">
        <v>134.88999999999999</v>
      </c>
    </row>
    <row r="692" spans="1:12">
      <c r="A692" s="166">
        <v>71456</v>
      </c>
      <c r="B692" s="229" t="s">
        <v>921</v>
      </c>
      <c r="C692" s="230"/>
      <c r="D692" s="230"/>
      <c r="E692" s="230"/>
      <c r="F692" s="231"/>
      <c r="G692" s="232" t="s">
        <v>281</v>
      </c>
      <c r="H692" s="233"/>
      <c r="I692" s="169">
        <v>109.31</v>
      </c>
      <c r="J692" s="236">
        <v>26.43</v>
      </c>
      <c r="K692" s="237"/>
      <c r="L692" s="169">
        <v>135.74</v>
      </c>
    </row>
    <row r="693" spans="1:12">
      <c r="A693" s="166">
        <v>71457</v>
      </c>
      <c r="B693" s="229" t="s">
        <v>922</v>
      </c>
      <c r="C693" s="230"/>
      <c r="D693" s="230"/>
      <c r="E693" s="230"/>
      <c r="F693" s="231"/>
      <c r="G693" s="232" t="s">
        <v>281</v>
      </c>
      <c r="H693" s="233"/>
      <c r="I693" s="169">
        <v>121.38</v>
      </c>
      <c r="J693" s="236">
        <v>26.43</v>
      </c>
      <c r="K693" s="237"/>
      <c r="L693" s="169">
        <v>147.81</v>
      </c>
    </row>
    <row r="694" spans="1:12">
      <c r="A694" s="166">
        <v>71460</v>
      </c>
      <c r="B694" s="229" t="s">
        <v>923</v>
      </c>
      <c r="C694" s="230"/>
      <c r="D694" s="230"/>
      <c r="E694" s="230"/>
      <c r="F694" s="231"/>
      <c r="G694" s="232" t="s">
        <v>281</v>
      </c>
      <c r="H694" s="233"/>
      <c r="I694" s="167">
        <v>4.91</v>
      </c>
      <c r="J694" s="234">
        <v>7.93</v>
      </c>
      <c r="K694" s="235"/>
      <c r="L694" s="168">
        <v>12.84</v>
      </c>
    </row>
    <row r="695" spans="1:12">
      <c r="A695" s="166">
        <v>71461</v>
      </c>
      <c r="B695" s="229" t="s">
        <v>924</v>
      </c>
      <c r="C695" s="230"/>
      <c r="D695" s="230"/>
      <c r="E695" s="230"/>
      <c r="F695" s="231"/>
      <c r="G695" s="232" t="s">
        <v>281</v>
      </c>
      <c r="H695" s="233"/>
      <c r="I695" s="167">
        <v>5.22</v>
      </c>
      <c r="J695" s="234">
        <v>7.93</v>
      </c>
      <c r="K695" s="235"/>
      <c r="L695" s="168">
        <v>13.15</v>
      </c>
    </row>
    <row r="696" spans="1:12">
      <c r="A696" s="166">
        <v>71462</v>
      </c>
      <c r="B696" s="229" t="s">
        <v>925</v>
      </c>
      <c r="C696" s="230"/>
      <c r="D696" s="230"/>
      <c r="E696" s="230"/>
      <c r="F696" s="231"/>
      <c r="G696" s="232" t="s">
        <v>281</v>
      </c>
      <c r="H696" s="233"/>
      <c r="I696" s="167">
        <v>8.65</v>
      </c>
      <c r="J696" s="234">
        <v>7.93</v>
      </c>
      <c r="K696" s="235"/>
      <c r="L696" s="168">
        <v>16.579999999999998</v>
      </c>
    </row>
    <row r="697" spans="1:12">
      <c r="A697" s="166">
        <v>71463</v>
      </c>
      <c r="B697" s="229" t="s">
        <v>926</v>
      </c>
      <c r="C697" s="230"/>
      <c r="D697" s="230"/>
      <c r="E697" s="230"/>
      <c r="F697" s="231"/>
      <c r="G697" s="232" t="s">
        <v>281</v>
      </c>
      <c r="H697" s="233"/>
      <c r="I697" s="167">
        <v>9.5399999999999991</v>
      </c>
      <c r="J697" s="234">
        <v>7.93</v>
      </c>
      <c r="K697" s="235"/>
      <c r="L697" s="168">
        <v>17.47</v>
      </c>
    </row>
    <row r="698" spans="1:12">
      <c r="A698" s="166">
        <v>71464</v>
      </c>
      <c r="B698" s="229" t="s">
        <v>927</v>
      </c>
      <c r="C698" s="230"/>
      <c r="D698" s="230"/>
      <c r="E698" s="230"/>
      <c r="F698" s="231"/>
      <c r="G698" s="232" t="s">
        <v>281</v>
      </c>
      <c r="H698" s="233"/>
      <c r="I698" s="167">
        <v>8.73</v>
      </c>
      <c r="J698" s="234">
        <v>7.93</v>
      </c>
      <c r="K698" s="235"/>
      <c r="L698" s="168">
        <v>16.66</v>
      </c>
    </row>
    <row r="699" spans="1:12">
      <c r="A699" s="166">
        <v>71465</v>
      </c>
      <c r="B699" s="229" t="s">
        <v>928</v>
      </c>
      <c r="C699" s="230"/>
      <c r="D699" s="230"/>
      <c r="E699" s="230"/>
      <c r="F699" s="231"/>
      <c r="G699" s="232" t="s">
        <v>281</v>
      </c>
      <c r="H699" s="233"/>
      <c r="I699" s="168">
        <v>10.85</v>
      </c>
      <c r="J699" s="234">
        <v>7.93</v>
      </c>
      <c r="K699" s="235"/>
      <c r="L699" s="168">
        <v>18.78</v>
      </c>
    </row>
    <row r="700" spans="1:12">
      <c r="A700" s="166">
        <v>71470</v>
      </c>
      <c r="B700" s="229" t="s">
        <v>929</v>
      </c>
      <c r="C700" s="230"/>
      <c r="D700" s="230"/>
      <c r="E700" s="230"/>
      <c r="F700" s="231"/>
      <c r="G700" s="232" t="s">
        <v>281</v>
      </c>
      <c r="H700" s="233"/>
      <c r="I700" s="167">
        <v>9.8699999999999992</v>
      </c>
      <c r="J700" s="234">
        <v>9.68</v>
      </c>
      <c r="K700" s="235"/>
      <c r="L700" s="168">
        <v>19.55</v>
      </c>
    </row>
    <row r="701" spans="1:12">
      <c r="A701" s="166">
        <v>71471</v>
      </c>
      <c r="B701" s="229" t="s">
        <v>930</v>
      </c>
      <c r="C701" s="230"/>
      <c r="D701" s="230"/>
      <c r="E701" s="230"/>
      <c r="F701" s="231"/>
      <c r="G701" s="232" t="s">
        <v>281</v>
      </c>
      <c r="H701" s="233"/>
      <c r="I701" s="167">
        <v>5.22</v>
      </c>
      <c r="J701" s="234">
        <v>9.26</v>
      </c>
      <c r="K701" s="235"/>
      <c r="L701" s="168">
        <v>14.48</v>
      </c>
    </row>
    <row r="702" spans="1:12">
      <c r="A702" s="166">
        <v>71472</v>
      </c>
      <c r="B702" s="229" t="s">
        <v>931</v>
      </c>
      <c r="C702" s="230"/>
      <c r="D702" s="230"/>
      <c r="E702" s="230"/>
      <c r="F702" s="231"/>
      <c r="G702" s="232" t="s">
        <v>281</v>
      </c>
      <c r="H702" s="233"/>
      <c r="I702" s="167">
        <v>3.44</v>
      </c>
      <c r="J702" s="234">
        <v>9.68</v>
      </c>
      <c r="K702" s="235"/>
      <c r="L702" s="168">
        <v>13.12</v>
      </c>
    </row>
    <row r="703" spans="1:12">
      <c r="A703" s="166">
        <v>71473</v>
      </c>
      <c r="B703" s="229" t="s">
        <v>932</v>
      </c>
      <c r="C703" s="230"/>
      <c r="D703" s="230"/>
      <c r="E703" s="230"/>
      <c r="F703" s="231"/>
      <c r="G703" s="232" t="s">
        <v>281</v>
      </c>
      <c r="H703" s="233"/>
      <c r="I703" s="168">
        <v>11.56</v>
      </c>
      <c r="J703" s="236">
        <v>19.37</v>
      </c>
      <c r="K703" s="237"/>
      <c r="L703" s="168">
        <v>30.93</v>
      </c>
    </row>
    <row r="704" spans="1:12">
      <c r="A704" s="166">
        <v>71474</v>
      </c>
      <c r="B704" s="229" t="s">
        <v>933</v>
      </c>
      <c r="C704" s="230"/>
      <c r="D704" s="230"/>
      <c r="E704" s="230"/>
      <c r="F704" s="231"/>
      <c r="G704" s="232" t="s">
        <v>281</v>
      </c>
      <c r="H704" s="233"/>
      <c r="I704" s="167">
        <v>5.42</v>
      </c>
      <c r="J704" s="234">
        <v>9.68</v>
      </c>
      <c r="K704" s="235"/>
      <c r="L704" s="168">
        <v>15.1</v>
      </c>
    </row>
    <row r="705" spans="1:12">
      <c r="A705" s="166">
        <v>71476</v>
      </c>
      <c r="B705" s="229" t="s">
        <v>934</v>
      </c>
      <c r="C705" s="230"/>
      <c r="D705" s="230"/>
      <c r="E705" s="230"/>
      <c r="F705" s="231"/>
      <c r="G705" s="232" t="s">
        <v>334</v>
      </c>
      <c r="H705" s="233"/>
      <c r="I705" s="168">
        <v>46.09</v>
      </c>
      <c r="J705" s="234">
        <v>5.29</v>
      </c>
      <c r="K705" s="235"/>
      <c r="L705" s="168">
        <v>51.38</v>
      </c>
    </row>
    <row r="706" spans="1:12">
      <c r="A706" s="166">
        <v>71480</v>
      </c>
      <c r="B706" s="229" t="s">
        <v>935</v>
      </c>
      <c r="C706" s="230"/>
      <c r="D706" s="230"/>
      <c r="E706" s="230"/>
      <c r="F706" s="231"/>
      <c r="G706" s="232" t="s">
        <v>281</v>
      </c>
      <c r="H706" s="233"/>
      <c r="I706" s="167">
        <v>3.13</v>
      </c>
      <c r="J706" s="234">
        <v>5.29</v>
      </c>
      <c r="K706" s="235"/>
      <c r="L706" s="167">
        <v>8.42</v>
      </c>
    </row>
    <row r="707" spans="1:12">
      <c r="A707" s="166">
        <v>71481</v>
      </c>
      <c r="B707" s="229" t="s">
        <v>936</v>
      </c>
      <c r="C707" s="230"/>
      <c r="D707" s="230"/>
      <c r="E707" s="230"/>
      <c r="F707" s="231"/>
      <c r="G707" s="232" t="s">
        <v>281</v>
      </c>
      <c r="H707" s="233"/>
      <c r="I707" s="167">
        <v>3.33</v>
      </c>
      <c r="J707" s="234">
        <v>5.29</v>
      </c>
      <c r="K707" s="235"/>
      <c r="L707" s="167">
        <v>8.6199999999999992</v>
      </c>
    </row>
    <row r="708" spans="1:12">
      <c r="A708" s="166">
        <v>71490</v>
      </c>
      <c r="B708" s="229" t="s">
        <v>937</v>
      </c>
      <c r="C708" s="230"/>
      <c r="D708" s="230"/>
      <c r="E708" s="230"/>
      <c r="F708" s="231"/>
      <c r="G708" s="232" t="s">
        <v>281</v>
      </c>
      <c r="H708" s="233"/>
      <c r="I708" s="167">
        <v>0.21</v>
      </c>
      <c r="J708" s="234">
        <v>3.97</v>
      </c>
      <c r="K708" s="235"/>
      <c r="L708" s="167">
        <v>4.18</v>
      </c>
    </row>
    <row r="709" spans="1:12">
      <c r="A709" s="166">
        <v>71491</v>
      </c>
      <c r="B709" s="229" t="s">
        <v>938</v>
      </c>
      <c r="C709" s="230"/>
      <c r="D709" s="230"/>
      <c r="E709" s="230"/>
      <c r="F709" s="231"/>
      <c r="G709" s="232" t="s">
        <v>281</v>
      </c>
      <c r="H709" s="233"/>
      <c r="I709" s="167">
        <v>0.18</v>
      </c>
      <c r="J709" s="234">
        <v>3.97</v>
      </c>
      <c r="K709" s="235"/>
      <c r="L709" s="167">
        <v>4.1500000000000004</v>
      </c>
    </row>
    <row r="710" spans="1:12">
      <c r="A710" s="166">
        <v>71492</v>
      </c>
      <c r="B710" s="229" t="s">
        <v>939</v>
      </c>
      <c r="C710" s="230"/>
      <c r="D710" s="230"/>
      <c r="E710" s="230"/>
      <c r="F710" s="231"/>
      <c r="G710" s="232" t="s">
        <v>281</v>
      </c>
      <c r="H710" s="233"/>
      <c r="I710" s="167">
        <v>0.25</v>
      </c>
      <c r="J710" s="234">
        <v>5.29</v>
      </c>
      <c r="K710" s="235"/>
      <c r="L710" s="167">
        <v>5.54</v>
      </c>
    </row>
    <row r="711" spans="1:12">
      <c r="A711" s="166">
        <v>71500</v>
      </c>
      <c r="B711" s="229" t="s">
        <v>940</v>
      </c>
      <c r="C711" s="230"/>
      <c r="D711" s="230"/>
      <c r="E711" s="230"/>
      <c r="F711" s="231"/>
      <c r="G711" s="232" t="s">
        <v>281</v>
      </c>
      <c r="H711" s="233"/>
      <c r="I711" s="168">
        <v>25.2</v>
      </c>
      <c r="J711" s="234">
        <v>5.29</v>
      </c>
      <c r="K711" s="235"/>
      <c r="L711" s="168">
        <v>30.49</v>
      </c>
    </row>
    <row r="712" spans="1:12">
      <c r="A712" s="166">
        <v>71510</v>
      </c>
      <c r="B712" s="229" t="s">
        <v>941</v>
      </c>
      <c r="C712" s="230"/>
      <c r="D712" s="230"/>
      <c r="E712" s="230"/>
      <c r="F712" s="231"/>
      <c r="G712" s="232" t="s">
        <v>281</v>
      </c>
      <c r="H712" s="233"/>
      <c r="I712" s="167">
        <v>3.65</v>
      </c>
      <c r="J712" s="234">
        <v>5.29</v>
      </c>
      <c r="K712" s="235"/>
      <c r="L712" s="167">
        <v>8.94</v>
      </c>
    </row>
    <row r="713" spans="1:12">
      <c r="A713" s="166">
        <v>71520</v>
      </c>
      <c r="B713" s="229" t="s">
        <v>942</v>
      </c>
      <c r="C713" s="230"/>
      <c r="D713" s="230"/>
      <c r="E713" s="230"/>
      <c r="F713" s="231"/>
      <c r="G713" s="232" t="s">
        <v>281</v>
      </c>
      <c r="H713" s="233"/>
      <c r="I713" s="168">
        <v>12.5</v>
      </c>
      <c r="J713" s="234">
        <v>0.39</v>
      </c>
      <c r="K713" s="235"/>
      <c r="L713" s="168">
        <v>12.89</v>
      </c>
    </row>
    <row r="714" spans="1:12">
      <c r="A714" s="166">
        <v>71521</v>
      </c>
      <c r="B714" s="229" t="s">
        <v>943</v>
      </c>
      <c r="C714" s="230"/>
      <c r="D714" s="230"/>
      <c r="E714" s="230"/>
      <c r="F714" s="231"/>
      <c r="G714" s="232" t="s">
        <v>281</v>
      </c>
      <c r="H714" s="233"/>
      <c r="I714" s="168">
        <v>24.9</v>
      </c>
      <c r="J714" s="234">
        <v>0.39</v>
      </c>
      <c r="K714" s="235"/>
      <c r="L714" s="168">
        <v>25.29</v>
      </c>
    </row>
    <row r="715" spans="1:12">
      <c r="A715" s="166">
        <v>71522</v>
      </c>
      <c r="B715" s="229" t="s">
        <v>944</v>
      </c>
      <c r="C715" s="230"/>
      <c r="D715" s="230"/>
      <c r="E715" s="230"/>
      <c r="F715" s="231"/>
      <c r="G715" s="232" t="s">
        <v>281</v>
      </c>
      <c r="H715" s="233"/>
      <c r="I715" s="168">
        <v>51.16</v>
      </c>
      <c r="J715" s="234">
        <v>2.11</v>
      </c>
      <c r="K715" s="235"/>
      <c r="L715" s="168">
        <v>53.27</v>
      </c>
    </row>
    <row r="716" spans="1:12">
      <c r="A716" s="166">
        <v>71523</v>
      </c>
      <c r="B716" s="229" t="s">
        <v>945</v>
      </c>
      <c r="C716" s="230"/>
      <c r="D716" s="230"/>
      <c r="E716" s="230"/>
      <c r="F716" s="231"/>
      <c r="G716" s="232" t="s">
        <v>281</v>
      </c>
      <c r="H716" s="233"/>
      <c r="I716" s="169">
        <v>590.32000000000005</v>
      </c>
      <c r="J716" s="234">
        <v>6.34</v>
      </c>
      <c r="K716" s="235"/>
      <c r="L716" s="169">
        <v>596.66</v>
      </c>
    </row>
    <row r="717" spans="1:12">
      <c r="A717" s="166">
        <v>71524</v>
      </c>
      <c r="B717" s="229" t="s">
        <v>946</v>
      </c>
      <c r="C717" s="230"/>
      <c r="D717" s="230"/>
      <c r="E717" s="230"/>
      <c r="F717" s="231"/>
      <c r="G717" s="232" t="s">
        <v>281</v>
      </c>
      <c r="H717" s="233"/>
      <c r="I717" s="168">
        <v>31.27</v>
      </c>
      <c r="J717" s="234">
        <v>2.11</v>
      </c>
      <c r="K717" s="235"/>
      <c r="L717" s="168">
        <v>33.380000000000003</v>
      </c>
    </row>
    <row r="718" spans="1:12">
      <c r="A718" s="166">
        <v>71525</v>
      </c>
      <c r="B718" s="229" t="s">
        <v>947</v>
      </c>
      <c r="C718" s="230"/>
      <c r="D718" s="230"/>
      <c r="E718" s="230"/>
      <c r="F718" s="231"/>
      <c r="G718" s="232" t="s">
        <v>281</v>
      </c>
      <c r="H718" s="233"/>
      <c r="I718" s="168">
        <v>42.9</v>
      </c>
      <c r="J718" s="234">
        <v>2.11</v>
      </c>
      <c r="K718" s="235"/>
      <c r="L718" s="168">
        <v>45.01</v>
      </c>
    </row>
    <row r="719" spans="1:12">
      <c r="A719" s="166">
        <v>71526</v>
      </c>
      <c r="B719" s="229" t="s">
        <v>948</v>
      </c>
      <c r="C719" s="230"/>
      <c r="D719" s="230"/>
      <c r="E719" s="230"/>
      <c r="F719" s="231"/>
      <c r="G719" s="232" t="s">
        <v>281</v>
      </c>
      <c r="H719" s="233"/>
      <c r="I719" s="168">
        <v>38.74</v>
      </c>
      <c r="J719" s="234">
        <v>2.11</v>
      </c>
      <c r="K719" s="235"/>
      <c r="L719" s="168">
        <v>40.85</v>
      </c>
    </row>
    <row r="720" spans="1:12">
      <c r="A720" s="166">
        <v>71527</v>
      </c>
      <c r="B720" s="229" t="s">
        <v>949</v>
      </c>
      <c r="C720" s="230"/>
      <c r="D720" s="230"/>
      <c r="E720" s="230"/>
      <c r="F720" s="231"/>
      <c r="G720" s="232" t="s">
        <v>281</v>
      </c>
      <c r="H720" s="233"/>
      <c r="I720" s="168">
        <v>53.9</v>
      </c>
      <c r="J720" s="234">
        <v>2.11</v>
      </c>
      <c r="K720" s="235"/>
      <c r="L720" s="168">
        <v>56.01</v>
      </c>
    </row>
    <row r="721" spans="1:12">
      <c r="A721" s="166">
        <v>71528</v>
      </c>
      <c r="B721" s="229" t="s">
        <v>950</v>
      </c>
      <c r="C721" s="230"/>
      <c r="D721" s="230"/>
      <c r="E721" s="230"/>
      <c r="F721" s="231"/>
      <c r="G721" s="232" t="s">
        <v>281</v>
      </c>
      <c r="H721" s="233"/>
      <c r="I721" s="169">
        <v>147.37</v>
      </c>
      <c r="J721" s="234">
        <v>2.11</v>
      </c>
      <c r="K721" s="235"/>
      <c r="L721" s="169">
        <v>149.47999999999999</v>
      </c>
    </row>
    <row r="722" spans="1:12">
      <c r="A722" s="166">
        <v>71530</v>
      </c>
      <c r="B722" s="229" t="s">
        <v>951</v>
      </c>
      <c r="C722" s="230"/>
      <c r="D722" s="230"/>
      <c r="E722" s="230"/>
      <c r="F722" s="231"/>
      <c r="G722" s="232" t="s">
        <v>281</v>
      </c>
      <c r="H722" s="233"/>
      <c r="I722" s="167">
        <v>3.96</v>
      </c>
      <c r="J722" s="234">
        <v>0.39</v>
      </c>
      <c r="K722" s="235"/>
      <c r="L722" s="167">
        <v>4.3499999999999996</v>
      </c>
    </row>
    <row r="723" spans="1:12">
      <c r="A723" s="166">
        <v>71531</v>
      </c>
      <c r="B723" s="229" t="s">
        <v>952</v>
      </c>
      <c r="C723" s="230"/>
      <c r="D723" s="230"/>
      <c r="E723" s="230"/>
      <c r="F723" s="231"/>
      <c r="G723" s="232" t="s">
        <v>281</v>
      </c>
      <c r="H723" s="233"/>
      <c r="I723" s="167">
        <v>5.3</v>
      </c>
      <c r="J723" s="234">
        <v>0.39</v>
      </c>
      <c r="K723" s="235"/>
      <c r="L723" s="167">
        <v>5.69</v>
      </c>
    </row>
    <row r="724" spans="1:12">
      <c r="A724" s="166">
        <v>71532</v>
      </c>
      <c r="B724" s="229" t="s">
        <v>953</v>
      </c>
      <c r="C724" s="230"/>
      <c r="D724" s="230"/>
      <c r="E724" s="230"/>
      <c r="F724" s="231"/>
      <c r="G724" s="232" t="s">
        <v>281</v>
      </c>
      <c r="H724" s="233"/>
      <c r="I724" s="167">
        <v>3.94</v>
      </c>
      <c r="J724" s="234">
        <v>0.39</v>
      </c>
      <c r="K724" s="235"/>
      <c r="L724" s="167">
        <v>4.33</v>
      </c>
    </row>
    <row r="725" spans="1:12">
      <c r="A725" s="166">
        <v>71533</v>
      </c>
      <c r="B725" s="229" t="s">
        <v>954</v>
      </c>
      <c r="C725" s="230"/>
      <c r="D725" s="230"/>
      <c r="E725" s="230"/>
      <c r="F725" s="231"/>
      <c r="G725" s="232" t="s">
        <v>281</v>
      </c>
      <c r="H725" s="233"/>
      <c r="I725" s="167">
        <v>4.95</v>
      </c>
      <c r="J725" s="234">
        <v>0.39</v>
      </c>
      <c r="K725" s="235"/>
      <c r="L725" s="167">
        <v>5.34</v>
      </c>
    </row>
    <row r="726" spans="1:12">
      <c r="A726" s="166">
        <v>71560</v>
      </c>
      <c r="B726" s="229" t="s">
        <v>955</v>
      </c>
      <c r="C726" s="230"/>
      <c r="D726" s="230"/>
      <c r="E726" s="230"/>
      <c r="F726" s="231"/>
      <c r="G726" s="232" t="s">
        <v>281</v>
      </c>
      <c r="H726" s="233"/>
      <c r="I726" s="168">
        <v>11.6</v>
      </c>
      <c r="J726" s="234">
        <v>0.39</v>
      </c>
      <c r="K726" s="235"/>
      <c r="L726" s="168">
        <v>11.99</v>
      </c>
    </row>
    <row r="727" spans="1:12">
      <c r="A727" s="166">
        <v>71561</v>
      </c>
      <c r="B727" s="229" t="s">
        <v>956</v>
      </c>
      <c r="C727" s="230"/>
      <c r="D727" s="230"/>
      <c r="E727" s="230"/>
      <c r="F727" s="231"/>
      <c r="G727" s="232" t="s">
        <v>281</v>
      </c>
      <c r="H727" s="233"/>
      <c r="I727" s="168">
        <v>22.9</v>
      </c>
      <c r="J727" s="234">
        <v>0.39</v>
      </c>
      <c r="K727" s="235"/>
      <c r="L727" s="168">
        <v>23.29</v>
      </c>
    </row>
    <row r="728" spans="1:12">
      <c r="A728" s="166">
        <v>71562</v>
      </c>
      <c r="B728" s="229" t="s">
        <v>957</v>
      </c>
      <c r="C728" s="230"/>
      <c r="D728" s="230"/>
      <c r="E728" s="230"/>
      <c r="F728" s="231"/>
      <c r="G728" s="232" t="s">
        <v>281</v>
      </c>
      <c r="H728" s="233"/>
      <c r="I728" s="168">
        <v>28.76</v>
      </c>
      <c r="J728" s="234">
        <v>6.34</v>
      </c>
      <c r="K728" s="235"/>
      <c r="L728" s="168">
        <v>35.1</v>
      </c>
    </row>
    <row r="729" spans="1:12">
      <c r="A729" s="166">
        <v>71564</v>
      </c>
      <c r="B729" s="229" t="s">
        <v>958</v>
      </c>
      <c r="C729" s="230"/>
      <c r="D729" s="230"/>
      <c r="E729" s="230"/>
      <c r="F729" s="231"/>
      <c r="G729" s="232" t="s">
        <v>281</v>
      </c>
      <c r="H729" s="233"/>
      <c r="I729" s="167">
        <v>5.1100000000000003</v>
      </c>
      <c r="J729" s="234">
        <v>0.15</v>
      </c>
      <c r="K729" s="235"/>
      <c r="L729" s="167">
        <v>5.26</v>
      </c>
    </row>
    <row r="730" spans="1:12">
      <c r="A730" s="166">
        <v>71565</v>
      </c>
      <c r="B730" s="229" t="s">
        <v>959</v>
      </c>
      <c r="C730" s="230"/>
      <c r="D730" s="230"/>
      <c r="E730" s="230"/>
      <c r="F730" s="231"/>
      <c r="G730" s="232" t="s">
        <v>281</v>
      </c>
      <c r="H730" s="233"/>
      <c r="I730" s="167">
        <v>6.72</v>
      </c>
      <c r="J730" s="234">
        <v>0.15</v>
      </c>
      <c r="K730" s="235"/>
      <c r="L730" s="167">
        <v>6.87</v>
      </c>
    </row>
    <row r="731" spans="1:12">
      <c r="A731" s="166">
        <v>71566</v>
      </c>
      <c r="B731" s="229" t="s">
        <v>960</v>
      </c>
      <c r="C731" s="230"/>
      <c r="D731" s="230"/>
      <c r="E731" s="230"/>
      <c r="F731" s="231"/>
      <c r="G731" s="232" t="s">
        <v>281</v>
      </c>
      <c r="H731" s="233"/>
      <c r="I731" s="167">
        <v>7.24</v>
      </c>
      <c r="J731" s="234">
        <v>0.15</v>
      </c>
      <c r="K731" s="235"/>
      <c r="L731" s="167">
        <v>7.39</v>
      </c>
    </row>
    <row r="732" spans="1:12">
      <c r="A732" s="166">
        <v>71567</v>
      </c>
      <c r="B732" s="229" t="s">
        <v>961</v>
      </c>
      <c r="C732" s="230"/>
      <c r="D732" s="230"/>
      <c r="E732" s="230"/>
      <c r="F732" s="231"/>
      <c r="G732" s="232" t="s">
        <v>281</v>
      </c>
      <c r="H732" s="233"/>
      <c r="I732" s="167">
        <v>7.06</v>
      </c>
      <c r="J732" s="234">
        <v>0.15</v>
      </c>
      <c r="K732" s="235"/>
      <c r="L732" s="167">
        <v>7.21</v>
      </c>
    </row>
    <row r="733" spans="1:12">
      <c r="A733" s="166">
        <v>71577</v>
      </c>
      <c r="B733" s="229" t="s">
        <v>962</v>
      </c>
      <c r="C733" s="230"/>
      <c r="D733" s="230"/>
      <c r="E733" s="230"/>
      <c r="F733" s="231"/>
      <c r="G733" s="232" t="s">
        <v>281</v>
      </c>
      <c r="H733" s="233"/>
      <c r="I733" s="168">
        <v>10.93</v>
      </c>
      <c r="J733" s="234">
        <v>0.15</v>
      </c>
      <c r="K733" s="235"/>
      <c r="L733" s="168">
        <v>11.08</v>
      </c>
    </row>
    <row r="734" spans="1:12">
      <c r="A734" s="166">
        <v>71590</v>
      </c>
      <c r="B734" s="229" t="s">
        <v>963</v>
      </c>
      <c r="C734" s="230"/>
      <c r="D734" s="230"/>
      <c r="E734" s="230"/>
      <c r="F734" s="231"/>
      <c r="G734" s="232" t="s">
        <v>281</v>
      </c>
      <c r="H734" s="233"/>
      <c r="I734" s="168">
        <v>39.85</v>
      </c>
      <c r="J734" s="234">
        <v>0.39</v>
      </c>
      <c r="K734" s="235"/>
      <c r="L734" s="168">
        <v>40.24</v>
      </c>
    </row>
    <row r="735" spans="1:12">
      <c r="A735" s="166">
        <v>71591</v>
      </c>
      <c r="B735" s="229" t="s">
        <v>964</v>
      </c>
      <c r="C735" s="230"/>
      <c r="D735" s="230"/>
      <c r="E735" s="230"/>
      <c r="F735" s="231"/>
      <c r="G735" s="232" t="s">
        <v>281</v>
      </c>
      <c r="H735" s="233"/>
      <c r="I735" s="168">
        <v>38.51</v>
      </c>
      <c r="J735" s="234">
        <v>0.39</v>
      </c>
      <c r="K735" s="235"/>
      <c r="L735" s="168">
        <v>38.9</v>
      </c>
    </row>
    <row r="736" spans="1:12">
      <c r="A736" s="166">
        <v>71592</v>
      </c>
      <c r="B736" s="229" t="s">
        <v>965</v>
      </c>
      <c r="C736" s="230"/>
      <c r="D736" s="230"/>
      <c r="E736" s="230"/>
      <c r="F736" s="231"/>
      <c r="G736" s="232" t="s">
        <v>281</v>
      </c>
      <c r="H736" s="233"/>
      <c r="I736" s="168">
        <v>42.9</v>
      </c>
      <c r="J736" s="234">
        <v>2.11</v>
      </c>
      <c r="K736" s="235"/>
      <c r="L736" s="168">
        <v>45.01</v>
      </c>
    </row>
    <row r="737" spans="1:12">
      <c r="A737" s="166">
        <v>71596</v>
      </c>
      <c r="B737" s="229" t="s">
        <v>966</v>
      </c>
      <c r="C737" s="230"/>
      <c r="D737" s="230"/>
      <c r="E737" s="230"/>
      <c r="F737" s="231"/>
      <c r="G737" s="232" t="s">
        <v>281</v>
      </c>
      <c r="H737" s="233"/>
      <c r="I737" s="168">
        <v>10.46</v>
      </c>
      <c r="J737" s="234">
        <v>3.44</v>
      </c>
      <c r="K737" s="235"/>
      <c r="L737" s="168">
        <v>13.9</v>
      </c>
    </row>
    <row r="738" spans="1:12">
      <c r="A738" s="166">
        <v>71600</v>
      </c>
      <c r="B738" s="229" t="s">
        <v>2291</v>
      </c>
      <c r="C738" s="230"/>
      <c r="D738" s="230"/>
      <c r="E738" s="230"/>
      <c r="F738" s="231"/>
      <c r="G738" s="232" t="s">
        <v>281</v>
      </c>
      <c r="H738" s="233"/>
      <c r="I738" s="168">
        <v>21</v>
      </c>
      <c r="J738" s="236">
        <v>21.14</v>
      </c>
      <c r="K738" s="237"/>
      <c r="L738" s="168">
        <v>42.14</v>
      </c>
    </row>
    <row r="739" spans="1:12">
      <c r="A739" s="166">
        <v>71601</v>
      </c>
      <c r="B739" s="229" t="s">
        <v>968</v>
      </c>
      <c r="C739" s="230"/>
      <c r="D739" s="230"/>
      <c r="E739" s="230"/>
      <c r="F739" s="231"/>
      <c r="G739" s="232" t="s">
        <v>281</v>
      </c>
      <c r="H739" s="233"/>
      <c r="I739" s="169">
        <v>115.98</v>
      </c>
      <c r="J739" s="234">
        <v>2.11</v>
      </c>
      <c r="K739" s="235"/>
      <c r="L739" s="169">
        <v>118.09</v>
      </c>
    </row>
    <row r="740" spans="1:12">
      <c r="A740" s="166">
        <v>71602</v>
      </c>
      <c r="B740" s="229" t="s">
        <v>969</v>
      </c>
      <c r="C740" s="230"/>
      <c r="D740" s="230"/>
      <c r="E740" s="230"/>
      <c r="F740" s="231"/>
      <c r="G740" s="232" t="s">
        <v>281</v>
      </c>
      <c r="H740" s="233"/>
      <c r="I740" s="169">
        <v>154.96</v>
      </c>
      <c r="J740" s="236">
        <v>26.43</v>
      </c>
      <c r="K740" s="237"/>
      <c r="L740" s="169">
        <v>181.39</v>
      </c>
    </row>
    <row r="741" spans="1:12">
      <c r="A741" s="166">
        <v>71603</v>
      </c>
      <c r="B741" s="229" t="s">
        <v>970</v>
      </c>
      <c r="C741" s="230"/>
      <c r="D741" s="230"/>
      <c r="E741" s="230"/>
      <c r="F741" s="231"/>
      <c r="G741" s="232" t="s">
        <v>281</v>
      </c>
      <c r="H741" s="233"/>
      <c r="I741" s="169">
        <v>140.97999999999999</v>
      </c>
      <c r="J741" s="236">
        <v>28.43</v>
      </c>
      <c r="K741" s="237"/>
      <c r="L741" s="169">
        <v>169.41</v>
      </c>
    </row>
    <row r="742" spans="1:12">
      <c r="A742" s="166">
        <v>71604</v>
      </c>
      <c r="B742" s="229" t="s">
        <v>971</v>
      </c>
      <c r="C742" s="230"/>
      <c r="D742" s="230"/>
      <c r="E742" s="230"/>
      <c r="F742" s="231"/>
      <c r="G742" s="232" t="s">
        <v>281</v>
      </c>
      <c r="H742" s="233"/>
      <c r="I742" s="169">
        <v>350.67</v>
      </c>
      <c r="J742" s="236">
        <v>17.690000000000001</v>
      </c>
      <c r="K742" s="237"/>
      <c r="L742" s="169">
        <v>368.36</v>
      </c>
    </row>
    <row r="743" spans="1:12">
      <c r="A743" s="166">
        <v>71605</v>
      </c>
      <c r="B743" s="229" t="s">
        <v>972</v>
      </c>
      <c r="C743" s="230"/>
      <c r="D743" s="230"/>
      <c r="E743" s="230"/>
      <c r="F743" s="231"/>
      <c r="G743" s="232" t="s">
        <v>281</v>
      </c>
      <c r="H743" s="233"/>
      <c r="I743" s="169">
        <v>448.88</v>
      </c>
      <c r="J743" s="236">
        <v>27.47</v>
      </c>
      <c r="K743" s="237"/>
      <c r="L743" s="169">
        <v>476.35</v>
      </c>
    </row>
    <row r="744" spans="1:12">
      <c r="A744" s="166">
        <v>71606</v>
      </c>
      <c r="B744" s="229" t="s">
        <v>973</v>
      </c>
      <c r="C744" s="230"/>
      <c r="D744" s="230"/>
      <c r="E744" s="230"/>
      <c r="F744" s="231"/>
      <c r="G744" s="232" t="s">
        <v>281</v>
      </c>
      <c r="H744" s="233"/>
      <c r="I744" s="169">
        <v>705.39</v>
      </c>
      <c r="J744" s="236">
        <v>37.229999999999997</v>
      </c>
      <c r="K744" s="237"/>
      <c r="L744" s="169">
        <v>742.62</v>
      </c>
    </row>
    <row r="745" spans="1:12">
      <c r="A745" s="166">
        <v>71607</v>
      </c>
      <c r="B745" s="229" t="s">
        <v>974</v>
      </c>
      <c r="C745" s="230"/>
      <c r="D745" s="230"/>
      <c r="E745" s="230"/>
      <c r="F745" s="231"/>
      <c r="G745" s="232" t="s">
        <v>281</v>
      </c>
      <c r="H745" s="233"/>
      <c r="I745" s="169">
        <v>923.42</v>
      </c>
      <c r="J745" s="236">
        <v>46.99</v>
      </c>
      <c r="K745" s="237"/>
      <c r="L745" s="169">
        <v>970.41</v>
      </c>
    </row>
    <row r="746" spans="1:12">
      <c r="A746" s="166">
        <v>71608</v>
      </c>
      <c r="B746" s="229" t="s">
        <v>975</v>
      </c>
      <c r="C746" s="230"/>
      <c r="D746" s="230"/>
      <c r="E746" s="230"/>
      <c r="F746" s="231"/>
      <c r="G746" s="232" t="s">
        <v>281</v>
      </c>
      <c r="H746" s="233"/>
      <c r="I746" s="169">
        <v>339.17</v>
      </c>
      <c r="J746" s="236">
        <v>13.73</v>
      </c>
      <c r="K746" s="237"/>
      <c r="L746" s="169">
        <v>352.9</v>
      </c>
    </row>
    <row r="747" spans="1:12">
      <c r="A747" s="166">
        <v>71609</v>
      </c>
      <c r="B747" s="229" t="s">
        <v>2292</v>
      </c>
      <c r="C747" s="230"/>
      <c r="D747" s="230"/>
      <c r="E747" s="230"/>
      <c r="F747" s="231"/>
      <c r="G747" s="232" t="s">
        <v>281</v>
      </c>
      <c r="H747" s="233"/>
      <c r="I747" s="168">
        <v>58.78</v>
      </c>
      <c r="J747" s="236">
        <v>13.22</v>
      </c>
      <c r="K747" s="237"/>
      <c r="L747" s="168">
        <v>72</v>
      </c>
    </row>
    <row r="748" spans="1:12">
      <c r="A748" s="166">
        <v>71611</v>
      </c>
      <c r="B748" s="229" t="s">
        <v>2293</v>
      </c>
      <c r="C748" s="230"/>
      <c r="D748" s="230"/>
      <c r="E748" s="230"/>
      <c r="F748" s="231"/>
      <c r="G748" s="232" t="s">
        <v>281</v>
      </c>
      <c r="H748" s="233"/>
      <c r="I748" s="168">
        <v>93.2</v>
      </c>
      <c r="J748" s="236">
        <v>10.57</v>
      </c>
      <c r="K748" s="237"/>
      <c r="L748" s="169">
        <v>103.77</v>
      </c>
    </row>
    <row r="749" spans="1:12">
      <c r="A749" s="166">
        <v>71621</v>
      </c>
      <c r="B749" s="229" t="s">
        <v>2294</v>
      </c>
      <c r="C749" s="230"/>
      <c r="D749" s="230"/>
      <c r="E749" s="230"/>
      <c r="F749" s="231"/>
      <c r="G749" s="232" t="s">
        <v>281</v>
      </c>
      <c r="H749" s="233"/>
      <c r="I749" s="168">
        <v>93.2</v>
      </c>
      <c r="J749" s="236">
        <v>10.57</v>
      </c>
      <c r="K749" s="237"/>
      <c r="L749" s="169">
        <v>103.77</v>
      </c>
    </row>
    <row r="750" spans="1:12">
      <c r="A750" s="166">
        <v>71630</v>
      </c>
      <c r="B750" s="229" t="s">
        <v>2295</v>
      </c>
      <c r="C750" s="230"/>
      <c r="D750" s="230"/>
      <c r="E750" s="230"/>
      <c r="F750" s="231"/>
      <c r="G750" s="232" t="s">
        <v>281</v>
      </c>
      <c r="H750" s="233"/>
      <c r="I750" s="167">
        <v>7.39</v>
      </c>
      <c r="J750" s="236">
        <v>26.43</v>
      </c>
      <c r="K750" s="237"/>
      <c r="L750" s="168">
        <v>33.82</v>
      </c>
    </row>
    <row r="751" spans="1:12">
      <c r="A751" s="166">
        <v>71631</v>
      </c>
      <c r="B751" s="229" t="s">
        <v>2296</v>
      </c>
      <c r="C751" s="230"/>
      <c r="D751" s="230"/>
      <c r="E751" s="230"/>
      <c r="F751" s="231"/>
      <c r="G751" s="232" t="s">
        <v>281</v>
      </c>
      <c r="H751" s="233"/>
      <c r="I751" s="167">
        <v>5.64</v>
      </c>
      <c r="J751" s="236">
        <v>26.43</v>
      </c>
      <c r="K751" s="237"/>
      <c r="L751" s="168">
        <v>32.07</v>
      </c>
    </row>
    <row r="752" spans="1:12">
      <c r="A752" s="166">
        <v>71640</v>
      </c>
      <c r="B752" s="229" t="s">
        <v>2297</v>
      </c>
      <c r="C752" s="230"/>
      <c r="D752" s="230"/>
      <c r="E752" s="230"/>
      <c r="F752" s="231"/>
      <c r="G752" s="232" t="s">
        <v>281</v>
      </c>
      <c r="H752" s="233"/>
      <c r="I752" s="168">
        <v>30.01</v>
      </c>
      <c r="J752" s="236">
        <v>26.43</v>
      </c>
      <c r="K752" s="237"/>
      <c r="L752" s="168">
        <v>56.44</v>
      </c>
    </row>
    <row r="753" spans="1:12">
      <c r="A753" s="166">
        <v>71641</v>
      </c>
      <c r="B753" s="229" t="s">
        <v>2298</v>
      </c>
      <c r="C753" s="230"/>
      <c r="D753" s="230"/>
      <c r="E753" s="230"/>
      <c r="F753" s="231"/>
      <c r="G753" s="232" t="s">
        <v>281</v>
      </c>
      <c r="H753" s="233"/>
      <c r="I753" s="167">
        <v>6.25</v>
      </c>
      <c r="J753" s="236">
        <v>15.86</v>
      </c>
      <c r="K753" s="237"/>
      <c r="L753" s="168">
        <v>22.11</v>
      </c>
    </row>
    <row r="754" spans="1:12">
      <c r="A754" s="166">
        <v>71642</v>
      </c>
      <c r="B754" s="229" t="s">
        <v>2299</v>
      </c>
      <c r="C754" s="230"/>
      <c r="D754" s="230"/>
      <c r="E754" s="230"/>
      <c r="F754" s="231"/>
      <c r="G754" s="232" t="s">
        <v>281</v>
      </c>
      <c r="H754" s="233"/>
      <c r="I754" s="168">
        <v>54.11</v>
      </c>
      <c r="J754" s="236">
        <v>26.43</v>
      </c>
      <c r="K754" s="237"/>
      <c r="L754" s="168">
        <v>80.540000000000006</v>
      </c>
    </row>
    <row r="755" spans="1:12">
      <c r="A755" s="166">
        <v>71643</v>
      </c>
      <c r="B755" s="229" t="s">
        <v>986</v>
      </c>
      <c r="C755" s="230"/>
      <c r="D755" s="230"/>
      <c r="E755" s="230"/>
      <c r="F755" s="231"/>
      <c r="G755" s="232" t="s">
        <v>281</v>
      </c>
      <c r="H755" s="233"/>
      <c r="I755" s="168">
        <v>27.08</v>
      </c>
      <c r="J755" s="236">
        <v>15.86</v>
      </c>
      <c r="K755" s="237"/>
      <c r="L755" s="168">
        <v>42.94</v>
      </c>
    </row>
    <row r="756" spans="1:12">
      <c r="A756" s="166">
        <v>71644</v>
      </c>
      <c r="B756" s="229" t="s">
        <v>987</v>
      </c>
      <c r="C756" s="230"/>
      <c r="D756" s="230"/>
      <c r="E756" s="230"/>
      <c r="F756" s="231"/>
      <c r="G756" s="232" t="s">
        <v>281</v>
      </c>
      <c r="H756" s="233"/>
      <c r="I756" s="168">
        <v>32.9</v>
      </c>
      <c r="J756" s="236">
        <v>15.86</v>
      </c>
      <c r="K756" s="237"/>
      <c r="L756" s="168">
        <v>48.76</v>
      </c>
    </row>
    <row r="757" spans="1:12">
      <c r="A757" s="166">
        <v>71655</v>
      </c>
      <c r="B757" s="229" t="s">
        <v>988</v>
      </c>
      <c r="C757" s="230"/>
      <c r="D757" s="230"/>
      <c r="E757" s="230"/>
      <c r="F757" s="231"/>
      <c r="G757" s="232" t="s">
        <v>281</v>
      </c>
      <c r="H757" s="233"/>
      <c r="I757" s="168">
        <v>66.61</v>
      </c>
      <c r="J757" s="236">
        <v>50.75</v>
      </c>
      <c r="K757" s="237"/>
      <c r="L757" s="169">
        <v>117.36</v>
      </c>
    </row>
    <row r="758" spans="1:12">
      <c r="A758" s="166">
        <v>71660</v>
      </c>
      <c r="B758" s="229" t="s">
        <v>989</v>
      </c>
      <c r="C758" s="230"/>
      <c r="D758" s="230"/>
      <c r="E758" s="230"/>
      <c r="F758" s="231"/>
      <c r="G758" s="232" t="s">
        <v>281</v>
      </c>
      <c r="H758" s="233"/>
      <c r="I758" s="168">
        <v>78.36</v>
      </c>
      <c r="J758" s="236">
        <v>52.86</v>
      </c>
      <c r="K758" s="237"/>
      <c r="L758" s="169">
        <v>131.22</v>
      </c>
    </row>
    <row r="759" spans="1:12">
      <c r="A759" s="166">
        <v>71670</v>
      </c>
      <c r="B759" s="229" t="s">
        <v>2300</v>
      </c>
      <c r="C759" s="230"/>
      <c r="D759" s="230"/>
      <c r="E759" s="230"/>
      <c r="F759" s="231"/>
      <c r="G759" s="232" t="s">
        <v>281</v>
      </c>
      <c r="H759" s="233"/>
      <c r="I759" s="168">
        <v>40.81</v>
      </c>
      <c r="J759" s="236">
        <v>15.86</v>
      </c>
      <c r="K759" s="237"/>
      <c r="L759" s="168">
        <v>56.67</v>
      </c>
    </row>
    <row r="760" spans="1:12">
      <c r="A760" s="166">
        <v>71680</v>
      </c>
      <c r="B760" s="229" t="s">
        <v>991</v>
      </c>
      <c r="C760" s="230"/>
      <c r="D760" s="230"/>
      <c r="E760" s="230"/>
      <c r="F760" s="231"/>
      <c r="G760" s="232" t="s">
        <v>281</v>
      </c>
      <c r="H760" s="233"/>
      <c r="I760" s="168">
        <v>20.2</v>
      </c>
      <c r="J760" s="236">
        <v>13.73</v>
      </c>
      <c r="K760" s="237"/>
      <c r="L760" s="168">
        <v>33.93</v>
      </c>
    </row>
    <row r="761" spans="1:12">
      <c r="A761" s="166">
        <v>71681</v>
      </c>
      <c r="B761" s="229" t="s">
        <v>992</v>
      </c>
      <c r="C761" s="230"/>
      <c r="D761" s="230"/>
      <c r="E761" s="230"/>
      <c r="F761" s="231"/>
      <c r="G761" s="232" t="s">
        <v>281</v>
      </c>
      <c r="H761" s="233"/>
      <c r="I761" s="168">
        <v>25.1</v>
      </c>
      <c r="J761" s="236">
        <v>13.73</v>
      </c>
      <c r="K761" s="237"/>
      <c r="L761" s="168">
        <v>38.83</v>
      </c>
    </row>
    <row r="762" spans="1:12">
      <c r="A762" s="166">
        <v>71700</v>
      </c>
      <c r="B762" s="229" t="s">
        <v>993</v>
      </c>
      <c r="C762" s="230"/>
      <c r="D762" s="230"/>
      <c r="E762" s="230"/>
      <c r="F762" s="231"/>
      <c r="G762" s="232" t="s">
        <v>281</v>
      </c>
      <c r="H762" s="233"/>
      <c r="I762" s="167">
        <v>0.94</v>
      </c>
      <c r="J762" s="234">
        <v>0.79</v>
      </c>
      <c r="K762" s="235"/>
      <c r="L762" s="167">
        <v>1.73</v>
      </c>
    </row>
    <row r="763" spans="1:12">
      <c r="A763" s="166">
        <v>71701</v>
      </c>
      <c r="B763" s="229" t="s">
        <v>994</v>
      </c>
      <c r="C763" s="230"/>
      <c r="D763" s="230"/>
      <c r="E763" s="230"/>
      <c r="F763" s="231"/>
      <c r="G763" s="232" t="s">
        <v>281</v>
      </c>
      <c r="H763" s="233"/>
      <c r="I763" s="167">
        <v>1.25</v>
      </c>
      <c r="J763" s="234">
        <v>1.06</v>
      </c>
      <c r="K763" s="235"/>
      <c r="L763" s="167">
        <v>2.31</v>
      </c>
    </row>
    <row r="764" spans="1:12">
      <c r="A764" s="166">
        <v>71702</v>
      </c>
      <c r="B764" s="229" t="s">
        <v>995</v>
      </c>
      <c r="C764" s="230"/>
      <c r="D764" s="230"/>
      <c r="E764" s="230"/>
      <c r="F764" s="231"/>
      <c r="G764" s="232" t="s">
        <v>281</v>
      </c>
      <c r="H764" s="233"/>
      <c r="I764" s="167">
        <v>1.47</v>
      </c>
      <c r="J764" s="234">
        <v>1.59</v>
      </c>
      <c r="K764" s="235"/>
      <c r="L764" s="167">
        <v>3.06</v>
      </c>
    </row>
    <row r="765" spans="1:12">
      <c r="A765" s="166">
        <v>71703</v>
      </c>
      <c r="B765" s="229" t="s">
        <v>996</v>
      </c>
      <c r="C765" s="230"/>
      <c r="D765" s="230"/>
      <c r="E765" s="230"/>
      <c r="F765" s="231"/>
      <c r="G765" s="232" t="s">
        <v>281</v>
      </c>
      <c r="H765" s="233"/>
      <c r="I765" s="167">
        <v>2.5</v>
      </c>
      <c r="J765" s="234">
        <v>2.11</v>
      </c>
      <c r="K765" s="235"/>
      <c r="L765" s="167">
        <v>4.6100000000000003</v>
      </c>
    </row>
    <row r="766" spans="1:12">
      <c r="A766" s="166">
        <v>71704</v>
      </c>
      <c r="B766" s="229" t="s">
        <v>997</v>
      </c>
      <c r="C766" s="230"/>
      <c r="D766" s="230"/>
      <c r="E766" s="230"/>
      <c r="F766" s="231"/>
      <c r="G766" s="232" t="s">
        <v>281</v>
      </c>
      <c r="H766" s="233"/>
      <c r="I766" s="167">
        <v>3.5</v>
      </c>
      <c r="J766" s="234">
        <v>2.9</v>
      </c>
      <c r="K766" s="235"/>
      <c r="L766" s="167">
        <v>6.4</v>
      </c>
    </row>
    <row r="767" spans="1:12">
      <c r="A767" s="166">
        <v>71705</v>
      </c>
      <c r="B767" s="229" t="s">
        <v>998</v>
      </c>
      <c r="C767" s="230"/>
      <c r="D767" s="230"/>
      <c r="E767" s="230"/>
      <c r="F767" s="231"/>
      <c r="G767" s="232" t="s">
        <v>281</v>
      </c>
      <c r="H767" s="233"/>
      <c r="I767" s="167">
        <v>5.04</v>
      </c>
      <c r="J767" s="234">
        <v>3.44</v>
      </c>
      <c r="K767" s="235"/>
      <c r="L767" s="167">
        <v>8.48</v>
      </c>
    </row>
    <row r="768" spans="1:12">
      <c r="A768" s="166">
        <v>71706</v>
      </c>
      <c r="B768" s="229" t="s">
        <v>999</v>
      </c>
      <c r="C768" s="230"/>
      <c r="D768" s="230"/>
      <c r="E768" s="230"/>
      <c r="F768" s="231"/>
      <c r="G768" s="232" t="s">
        <v>281</v>
      </c>
      <c r="H768" s="233"/>
      <c r="I768" s="167">
        <v>7.23</v>
      </c>
      <c r="J768" s="234">
        <v>6.61</v>
      </c>
      <c r="K768" s="235"/>
      <c r="L768" s="168">
        <v>13.84</v>
      </c>
    </row>
    <row r="769" spans="1:12">
      <c r="A769" s="166">
        <v>71707</v>
      </c>
      <c r="B769" s="229" t="s">
        <v>1000</v>
      </c>
      <c r="C769" s="230"/>
      <c r="D769" s="230"/>
      <c r="E769" s="230"/>
      <c r="F769" s="231"/>
      <c r="G769" s="232" t="s">
        <v>281</v>
      </c>
      <c r="H769" s="233"/>
      <c r="I769" s="168">
        <v>11.03</v>
      </c>
      <c r="J769" s="236">
        <v>11.37</v>
      </c>
      <c r="K769" s="237"/>
      <c r="L769" s="168">
        <v>22.4</v>
      </c>
    </row>
    <row r="770" spans="1:12">
      <c r="A770" s="166">
        <v>71708</v>
      </c>
      <c r="B770" s="229" t="s">
        <v>1001</v>
      </c>
      <c r="C770" s="230"/>
      <c r="D770" s="230"/>
      <c r="E770" s="230"/>
      <c r="F770" s="231"/>
      <c r="G770" s="232" t="s">
        <v>281</v>
      </c>
      <c r="H770" s="233"/>
      <c r="I770" s="168">
        <v>16.3</v>
      </c>
      <c r="J770" s="236">
        <v>14.54</v>
      </c>
      <c r="K770" s="237"/>
      <c r="L770" s="168">
        <v>30.84</v>
      </c>
    </row>
    <row r="771" spans="1:12">
      <c r="A771" s="166">
        <v>71710</v>
      </c>
      <c r="B771" s="229" t="s">
        <v>1002</v>
      </c>
      <c r="C771" s="230"/>
      <c r="D771" s="230"/>
      <c r="E771" s="230"/>
      <c r="F771" s="231"/>
      <c r="G771" s="232" t="s">
        <v>281</v>
      </c>
      <c r="H771" s="233"/>
      <c r="I771" s="167">
        <v>4.42</v>
      </c>
      <c r="J771" s="234">
        <v>7.4</v>
      </c>
      <c r="K771" s="235"/>
      <c r="L771" s="168">
        <v>11.82</v>
      </c>
    </row>
    <row r="772" spans="1:12">
      <c r="A772" s="166">
        <v>71720</v>
      </c>
      <c r="B772" s="229" t="s">
        <v>1003</v>
      </c>
      <c r="C772" s="230"/>
      <c r="D772" s="230"/>
      <c r="E772" s="230"/>
      <c r="F772" s="231"/>
      <c r="G772" s="232" t="s">
        <v>281</v>
      </c>
      <c r="H772" s="233"/>
      <c r="I772" s="167">
        <v>0.72</v>
      </c>
      <c r="J772" s="234">
        <v>0.79</v>
      </c>
      <c r="K772" s="235"/>
      <c r="L772" s="167">
        <v>1.51</v>
      </c>
    </row>
    <row r="773" spans="1:12">
      <c r="A773" s="166">
        <v>71721</v>
      </c>
      <c r="B773" s="229" t="s">
        <v>1004</v>
      </c>
      <c r="C773" s="230"/>
      <c r="D773" s="230"/>
      <c r="E773" s="230"/>
      <c r="F773" s="231"/>
      <c r="G773" s="232" t="s">
        <v>281</v>
      </c>
      <c r="H773" s="233"/>
      <c r="I773" s="167">
        <v>1.29</v>
      </c>
      <c r="J773" s="234">
        <v>1.59</v>
      </c>
      <c r="K773" s="235"/>
      <c r="L773" s="167">
        <v>2.88</v>
      </c>
    </row>
    <row r="774" spans="1:12">
      <c r="A774" s="166">
        <v>71722</v>
      </c>
      <c r="B774" s="229" t="s">
        <v>1005</v>
      </c>
      <c r="C774" s="230"/>
      <c r="D774" s="230"/>
      <c r="E774" s="230"/>
      <c r="F774" s="231"/>
      <c r="G774" s="232" t="s">
        <v>281</v>
      </c>
      <c r="H774" s="233"/>
      <c r="I774" s="167">
        <v>0.84</v>
      </c>
      <c r="J774" s="234">
        <v>1.06</v>
      </c>
      <c r="K774" s="235"/>
      <c r="L774" s="167">
        <v>1.9</v>
      </c>
    </row>
    <row r="775" spans="1:12">
      <c r="A775" s="166">
        <v>71723</v>
      </c>
      <c r="B775" s="229" t="s">
        <v>1006</v>
      </c>
      <c r="C775" s="230"/>
      <c r="D775" s="230"/>
      <c r="E775" s="230"/>
      <c r="F775" s="231"/>
      <c r="G775" s="232" t="s">
        <v>281</v>
      </c>
      <c r="H775" s="233"/>
      <c r="I775" s="167">
        <v>1.88</v>
      </c>
      <c r="J775" s="234">
        <v>2.11</v>
      </c>
      <c r="K775" s="235"/>
      <c r="L775" s="167">
        <v>3.99</v>
      </c>
    </row>
    <row r="776" spans="1:12">
      <c r="A776" s="166">
        <v>71724</v>
      </c>
      <c r="B776" s="229" t="s">
        <v>1007</v>
      </c>
      <c r="C776" s="230"/>
      <c r="D776" s="230"/>
      <c r="E776" s="230"/>
      <c r="F776" s="231"/>
      <c r="G776" s="232" t="s">
        <v>281</v>
      </c>
      <c r="H776" s="233"/>
      <c r="I776" s="167">
        <v>2.5499999999999998</v>
      </c>
      <c r="J776" s="234">
        <v>2.9</v>
      </c>
      <c r="K776" s="235"/>
      <c r="L776" s="167">
        <v>5.45</v>
      </c>
    </row>
    <row r="777" spans="1:12">
      <c r="A777" s="166">
        <v>71725</v>
      </c>
      <c r="B777" s="229" t="s">
        <v>1008</v>
      </c>
      <c r="C777" s="230"/>
      <c r="D777" s="230"/>
      <c r="E777" s="230"/>
      <c r="F777" s="231"/>
      <c r="G777" s="232" t="s">
        <v>281</v>
      </c>
      <c r="H777" s="233"/>
      <c r="I777" s="167">
        <v>3.55</v>
      </c>
      <c r="J777" s="234">
        <v>3.44</v>
      </c>
      <c r="K777" s="235"/>
      <c r="L777" s="167">
        <v>6.99</v>
      </c>
    </row>
    <row r="778" spans="1:12">
      <c r="A778" s="166">
        <v>71726</v>
      </c>
      <c r="B778" s="229" t="s">
        <v>1009</v>
      </c>
      <c r="C778" s="230"/>
      <c r="D778" s="230"/>
      <c r="E778" s="230"/>
      <c r="F778" s="231"/>
      <c r="G778" s="232" t="s">
        <v>281</v>
      </c>
      <c r="H778" s="233"/>
      <c r="I778" s="167">
        <v>6.15</v>
      </c>
      <c r="J778" s="234">
        <v>6.61</v>
      </c>
      <c r="K778" s="235"/>
      <c r="L778" s="168">
        <v>12.76</v>
      </c>
    </row>
    <row r="779" spans="1:12">
      <c r="A779" s="166">
        <v>71727</v>
      </c>
      <c r="B779" s="229" t="s">
        <v>1010</v>
      </c>
      <c r="C779" s="230"/>
      <c r="D779" s="230"/>
      <c r="E779" s="230"/>
      <c r="F779" s="231"/>
      <c r="G779" s="232" t="s">
        <v>281</v>
      </c>
      <c r="H779" s="233"/>
      <c r="I779" s="167">
        <v>9.5500000000000007</v>
      </c>
      <c r="J779" s="236">
        <v>11.37</v>
      </c>
      <c r="K779" s="237"/>
      <c r="L779" s="168">
        <v>20.92</v>
      </c>
    </row>
    <row r="780" spans="1:12">
      <c r="A780" s="166">
        <v>71728</v>
      </c>
      <c r="B780" s="229" t="s">
        <v>1011</v>
      </c>
      <c r="C780" s="230"/>
      <c r="D780" s="230"/>
      <c r="E780" s="230"/>
      <c r="F780" s="231"/>
      <c r="G780" s="232" t="s">
        <v>281</v>
      </c>
      <c r="H780" s="233"/>
      <c r="I780" s="168">
        <v>10.210000000000001</v>
      </c>
      <c r="J780" s="236">
        <v>14.54</v>
      </c>
      <c r="K780" s="237"/>
      <c r="L780" s="168">
        <v>24.75</v>
      </c>
    </row>
    <row r="781" spans="1:12">
      <c r="A781" s="166">
        <v>71740</v>
      </c>
      <c r="B781" s="229" t="s">
        <v>1012</v>
      </c>
      <c r="C781" s="230"/>
      <c r="D781" s="230"/>
      <c r="E781" s="230"/>
      <c r="F781" s="231"/>
      <c r="G781" s="232" t="s">
        <v>281</v>
      </c>
      <c r="H781" s="233"/>
      <c r="I781" s="167">
        <v>0.45</v>
      </c>
      <c r="J781" s="234">
        <v>0.53</v>
      </c>
      <c r="K781" s="235"/>
      <c r="L781" s="167">
        <v>0.98</v>
      </c>
    </row>
    <row r="782" spans="1:12">
      <c r="A782" s="166">
        <v>71741</v>
      </c>
      <c r="B782" s="229" t="s">
        <v>1013</v>
      </c>
      <c r="C782" s="230"/>
      <c r="D782" s="230"/>
      <c r="E782" s="230"/>
      <c r="F782" s="231"/>
      <c r="G782" s="232" t="s">
        <v>281</v>
      </c>
      <c r="H782" s="233"/>
      <c r="I782" s="167">
        <v>0.59</v>
      </c>
      <c r="J782" s="234">
        <v>0.79</v>
      </c>
      <c r="K782" s="235"/>
      <c r="L782" s="167">
        <v>1.38</v>
      </c>
    </row>
    <row r="783" spans="1:12">
      <c r="A783" s="166">
        <v>71742</v>
      </c>
      <c r="B783" s="229" t="s">
        <v>1014</v>
      </c>
      <c r="C783" s="230"/>
      <c r="D783" s="230"/>
      <c r="E783" s="230"/>
      <c r="F783" s="231"/>
      <c r="G783" s="232" t="s">
        <v>281</v>
      </c>
      <c r="H783" s="233"/>
      <c r="I783" s="167">
        <v>0.65</v>
      </c>
      <c r="J783" s="234">
        <v>1.33</v>
      </c>
      <c r="K783" s="235"/>
      <c r="L783" s="167">
        <v>1.98</v>
      </c>
    </row>
    <row r="784" spans="1:12">
      <c r="A784" s="166">
        <v>71743</v>
      </c>
      <c r="B784" s="229" t="s">
        <v>1015</v>
      </c>
      <c r="C784" s="230"/>
      <c r="D784" s="230"/>
      <c r="E784" s="230"/>
      <c r="F784" s="231"/>
      <c r="G784" s="232" t="s">
        <v>281</v>
      </c>
      <c r="H784" s="233"/>
      <c r="I784" s="167">
        <v>0.82</v>
      </c>
      <c r="J784" s="234">
        <v>1.85</v>
      </c>
      <c r="K784" s="235"/>
      <c r="L784" s="167">
        <v>2.67</v>
      </c>
    </row>
    <row r="785" spans="1:12">
      <c r="A785" s="166">
        <v>71744</v>
      </c>
      <c r="B785" s="229" t="s">
        <v>1016</v>
      </c>
      <c r="C785" s="230"/>
      <c r="D785" s="230"/>
      <c r="E785" s="230"/>
      <c r="F785" s="231"/>
      <c r="G785" s="232" t="s">
        <v>281</v>
      </c>
      <c r="H785" s="233"/>
      <c r="I785" s="167">
        <v>1.35</v>
      </c>
      <c r="J785" s="234">
        <v>2.38</v>
      </c>
      <c r="K785" s="235"/>
      <c r="L785" s="167">
        <v>3.73</v>
      </c>
    </row>
    <row r="786" spans="1:12">
      <c r="A786" s="166">
        <v>71745</v>
      </c>
      <c r="B786" s="229" t="s">
        <v>1017</v>
      </c>
      <c r="C786" s="230"/>
      <c r="D786" s="230"/>
      <c r="E786" s="230"/>
      <c r="F786" s="231"/>
      <c r="G786" s="232" t="s">
        <v>281</v>
      </c>
      <c r="H786" s="233"/>
      <c r="I786" s="167">
        <v>2.15</v>
      </c>
      <c r="J786" s="234">
        <v>2.64</v>
      </c>
      <c r="K786" s="235"/>
      <c r="L786" s="167">
        <v>4.79</v>
      </c>
    </row>
    <row r="787" spans="1:12">
      <c r="A787" s="166">
        <v>71746</v>
      </c>
      <c r="B787" s="229" t="s">
        <v>1018</v>
      </c>
      <c r="C787" s="230"/>
      <c r="D787" s="230"/>
      <c r="E787" s="230"/>
      <c r="F787" s="231"/>
      <c r="G787" s="232" t="s">
        <v>281</v>
      </c>
      <c r="H787" s="233"/>
      <c r="I787" s="167">
        <v>6.52</v>
      </c>
      <c r="J787" s="234">
        <v>5.29</v>
      </c>
      <c r="K787" s="235"/>
      <c r="L787" s="168">
        <v>11.81</v>
      </c>
    </row>
    <row r="788" spans="1:12">
      <c r="A788" s="166">
        <v>71747</v>
      </c>
      <c r="B788" s="229" t="s">
        <v>1019</v>
      </c>
      <c r="C788" s="230"/>
      <c r="D788" s="230"/>
      <c r="E788" s="230"/>
      <c r="F788" s="231"/>
      <c r="G788" s="232" t="s">
        <v>281</v>
      </c>
      <c r="H788" s="233"/>
      <c r="I788" s="167">
        <v>4.2</v>
      </c>
      <c r="J788" s="236">
        <v>10.039999999999999</v>
      </c>
      <c r="K788" s="237"/>
      <c r="L788" s="168">
        <v>14.24</v>
      </c>
    </row>
    <row r="789" spans="1:12">
      <c r="A789" s="166">
        <v>71748</v>
      </c>
      <c r="B789" s="229" t="s">
        <v>1020</v>
      </c>
      <c r="C789" s="230"/>
      <c r="D789" s="230"/>
      <c r="E789" s="230"/>
      <c r="F789" s="231"/>
      <c r="G789" s="232" t="s">
        <v>281</v>
      </c>
      <c r="H789" s="233"/>
      <c r="I789" s="167">
        <v>7.1</v>
      </c>
      <c r="J789" s="236">
        <v>12.68</v>
      </c>
      <c r="K789" s="237"/>
      <c r="L789" s="168">
        <v>19.78</v>
      </c>
    </row>
    <row r="790" spans="1:12">
      <c r="A790" s="166">
        <v>71750</v>
      </c>
      <c r="B790" s="229" t="s">
        <v>1021</v>
      </c>
      <c r="C790" s="230"/>
      <c r="D790" s="230"/>
      <c r="E790" s="230"/>
      <c r="F790" s="231"/>
      <c r="G790" s="232" t="s">
        <v>334</v>
      </c>
      <c r="H790" s="233"/>
      <c r="I790" s="168">
        <v>10.09</v>
      </c>
      <c r="J790" s="236">
        <v>10.57</v>
      </c>
      <c r="K790" s="237"/>
      <c r="L790" s="168">
        <v>20.66</v>
      </c>
    </row>
    <row r="791" spans="1:12">
      <c r="A791" s="166">
        <v>71761</v>
      </c>
      <c r="B791" s="229" t="s">
        <v>1022</v>
      </c>
      <c r="C791" s="230"/>
      <c r="D791" s="230"/>
      <c r="E791" s="230"/>
      <c r="F791" s="231"/>
      <c r="G791" s="232" t="s">
        <v>273</v>
      </c>
      <c r="H791" s="233"/>
      <c r="I791" s="169">
        <v>129.55000000000001</v>
      </c>
      <c r="J791" s="238">
        <v>146.47999999999999</v>
      </c>
      <c r="K791" s="239"/>
      <c r="L791" s="169">
        <v>276.02999999999997</v>
      </c>
    </row>
    <row r="792" spans="1:12">
      <c r="A792" s="166">
        <v>71764</v>
      </c>
      <c r="B792" s="229" t="s">
        <v>1023</v>
      </c>
      <c r="C792" s="230"/>
      <c r="D792" s="230"/>
      <c r="E792" s="230"/>
      <c r="F792" s="231"/>
      <c r="G792" s="232" t="s">
        <v>281</v>
      </c>
      <c r="H792" s="233"/>
      <c r="I792" s="167">
        <v>1.27</v>
      </c>
      <c r="J792" s="234">
        <v>4.2300000000000004</v>
      </c>
      <c r="K792" s="235"/>
      <c r="L792" s="167">
        <v>5.5</v>
      </c>
    </row>
    <row r="793" spans="1:12">
      <c r="A793" s="166">
        <v>71765</v>
      </c>
      <c r="B793" s="229" t="s">
        <v>1024</v>
      </c>
      <c r="C793" s="230"/>
      <c r="D793" s="230"/>
      <c r="E793" s="230"/>
      <c r="F793" s="231"/>
      <c r="G793" s="232" t="s">
        <v>281</v>
      </c>
      <c r="H793" s="233"/>
      <c r="I793" s="167">
        <v>9.39</v>
      </c>
      <c r="J793" s="234">
        <v>3.97</v>
      </c>
      <c r="K793" s="235"/>
      <c r="L793" s="168">
        <v>13.36</v>
      </c>
    </row>
    <row r="794" spans="1:12">
      <c r="A794" s="166">
        <v>71768</v>
      </c>
      <c r="B794" s="229" t="s">
        <v>1025</v>
      </c>
      <c r="C794" s="230"/>
      <c r="D794" s="230"/>
      <c r="E794" s="230"/>
      <c r="F794" s="231"/>
      <c r="G794" s="232" t="s">
        <v>281</v>
      </c>
      <c r="H794" s="233"/>
      <c r="I794" s="168">
        <v>10.53</v>
      </c>
      <c r="J794" s="234">
        <v>9.11</v>
      </c>
      <c r="K794" s="235"/>
      <c r="L794" s="168">
        <v>19.64</v>
      </c>
    </row>
    <row r="795" spans="1:12">
      <c r="A795" s="166">
        <v>71773</v>
      </c>
      <c r="B795" s="229" t="s">
        <v>1026</v>
      </c>
      <c r="C795" s="230"/>
      <c r="D795" s="230"/>
      <c r="E795" s="230"/>
      <c r="F795" s="231"/>
      <c r="G795" s="232" t="s">
        <v>281</v>
      </c>
      <c r="H795" s="233"/>
      <c r="I795" s="167">
        <v>5.2</v>
      </c>
      <c r="J795" s="234">
        <v>2.64</v>
      </c>
      <c r="K795" s="235"/>
      <c r="L795" s="167">
        <v>7.84</v>
      </c>
    </row>
    <row r="796" spans="1:12">
      <c r="A796" s="166">
        <v>71774</v>
      </c>
      <c r="B796" s="229" t="s">
        <v>161</v>
      </c>
      <c r="C796" s="230"/>
      <c r="D796" s="230"/>
      <c r="E796" s="230"/>
      <c r="F796" s="231"/>
      <c r="G796" s="232" t="s">
        <v>334</v>
      </c>
      <c r="H796" s="233"/>
      <c r="I796" s="167">
        <v>5.38</v>
      </c>
      <c r="J796" s="234">
        <v>2.64</v>
      </c>
      <c r="K796" s="235"/>
      <c r="L796" s="167">
        <v>8.02</v>
      </c>
    </row>
    <row r="797" spans="1:12">
      <c r="A797" s="166">
        <v>71776</v>
      </c>
      <c r="B797" s="229" t="s">
        <v>1027</v>
      </c>
      <c r="C797" s="230"/>
      <c r="D797" s="230"/>
      <c r="E797" s="230"/>
      <c r="F797" s="231"/>
      <c r="G797" s="232" t="s">
        <v>281</v>
      </c>
      <c r="H797" s="233"/>
      <c r="I797" s="168">
        <v>23.87</v>
      </c>
      <c r="J797" s="234">
        <v>6.61</v>
      </c>
      <c r="K797" s="235"/>
      <c r="L797" s="168">
        <v>30.48</v>
      </c>
    </row>
    <row r="798" spans="1:12">
      <c r="A798" s="166">
        <v>71777</v>
      </c>
      <c r="B798" s="229" t="s">
        <v>1028</v>
      </c>
      <c r="C798" s="230"/>
      <c r="D798" s="230"/>
      <c r="E798" s="230"/>
      <c r="F798" s="231"/>
      <c r="G798" s="232" t="s">
        <v>281</v>
      </c>
      <c r="H798" s="233"/>
      <c r="I798" s="168">
        <v>35.32</v>
      </c>
      <c r="J798" s="236">
        <v>11.37</v>
      </c>
      <c r="K798" s="237"/>
      <c r="L798" s="168">
        <v>46.69</v>
      </c>
    </row>
    <row r="799" spans="1:12">
      <c r="A799" s="166">
        <v>71780</v>
      </c>
      <c r="B799" s="229" t="s">
        <v>1029</v>
      </c>
      <c r="C799" s="230"/>
      <c r="D799" s="230"/>
      <c r="E799" s="230"/>
      <c r="F799" s="231"/>
      <c r="G799" s="232" t="s">
        <v>281</v>
      </c>
      <c r="H799" s="233"/>
      <c r="I799" s="168">
        <v>58.13</v>
      </c>
      <c r="J799" s="236">
        <v>14.54</v>
      </c>
      <c r="K799" s="237"/>
      <c r="L799" s="168">
        <v>72.67</v>
      </c>
    </row>
    <row r="800" spans="1:12">
      <c r="A800" s="166">
        <v>71791</v>
      </c>
      <c r="B800" s="229" t="s">
        <v>1030</v>
      </c>
      <c r="C800" s="230"/>
      <c r="D800" s="230"/>
      <c r="E800" s="230"/>
      <c r="F800" s="231"/>
      <c r="G800" s="232" t="s">
        <v>281</v>
      </c>
      <c r="H800" s="233"/>
      <c r="I800" s="168">
        <v>14.41</v>
      </c>
      <c r="J800" s="234">
        <v>7.4</v>
      </c>
      <c r="K800" s="235"/>
      <c r="L800" s="168">
        <v>21.81</v>
      </c>
    </row>
    <row r="801" spans="1:12">
      <c r="A801" s="166">
        <v>71795</v>
      </c>
      <c r="B801" s="229" t="s">
        <v>1031</v>
      </c>
      <c r="C801" s="230"/>
      <c r="D801" s="230"/>
      <c r="E801" s="230"/>
      <c r="F801" s="231"/>
      <c r="G801" s="232" t="s">
        <v>334</v>
      </c>
      <c r="H801" s="233"/>
      <c r="I801" s="167">
        <v>9.39</v>
      </c>
      <c r="J801" s="234">
        <v>7.93</v>
      </c>
      <c r="K801" s="235"/>
      <c r="L801" s="168">
        <v>17.32</v>
      </c>
    </row>
    <row r="802" spans="1:12">
      <c r="A802" s="166">
        <v>71796</v>
      </c>
      <c r="B802" s="229" t="s">
        <v>159</v>
      </c>
      <c r="C802" s="230"/>
      <c r="D802" s="230"/>
      <c r="E802" s="230"/>
      <c r="F802" s="231"/>
      <c r="G802" s="232" t="s">
        <v>281</v>
      </c>
      <c r="H802" s="233"/>
      <c r="I802" s="168">
        <v>11.18</v>
      </c>
      <c r="J802" s="234">
        <v>3.97</v>
      </c>
      <c r="K802" s="235"/>
      <c r="L802" s="168">
        <v>15.15</v>
      </c>
    </row>
    <row r="803" spans="1:12">
      <c r="A803" s="166">
        <v>71801</v>
      </c>
      <c r="B803" s="229" t="s">
        <v>1032</v>
      </c>
      <c r="C803" s="230"/>
      <c r="D803" s="230"/>
      <c r="E803" s="230"/>
      <c r="F803" s="231"/>
      <c r="G803" s="232" t="s">
        <v>281</v>
      </c>
      <c r="H803" s="233"/>
      <c r="I803" s="169">
        <v>316.05</v>
      </c>
      <c r="J803" s="236">
        <v>60.65</v>
      </c>
      <c r="K803" s="237"/>
      <c r="L803" s="169">
        <v>376.7</v>
      </c>
    </row>
    <row r="804" spans="1:12">
      <c r="A804" s="166">
        <v>71805</v>
      </c>
      <c r="B804" s="229" t="s">
        <v>1033</v>
      </c>
      <c r="C804" s="230"/>
      <c r="D804" s="230"/>
      <c r="E804" s="230"/>
      <c r="F804" s="231"/>
      <c r="G804" s="232" t="s">
        <v>281</v>
      </c>
      <c r="H804" s="233"/>
      <c r="I804" s="169">
        <v>516.76</v>
      </c>
      <c r="J804" s="236">
        <v>61</v>
      </c>
      <c r="K804" s="237"/>
      <c r="L804" s="169">
        <v>577.76</v>
      </c>
    </row>
    <row r="805" spans="1:12">
      <c r="A805" s="166">
        <v>71820</v>
      </c>
      <c r="B805" s="229" t="s">
        <v>1034</v>
      </c>
      <c r="C805" s="230"/>
      <c r="D805" s="230"/>
      <c r="E805" s="230"/>
      <c r="F805" s="231"/>
      <c r="G805" s="232" t="s">
        <v>281</v>
      </c>
      <c r="H805" s="233"/>
      <c r="I805" s="170">
        <v>1086.76</v>
      </c>
      <c r="J805" s="236">
        <v>61</v>
      </c>
      <c r="K805" s="237"/>
      <c r="L805" s="170">
        <v>1147.76</v>
      </c>
    </row>
    <row r="806" spans="1:12">
      <c r="A806" s="166">
        <v>71821</v>
      </c>
      <c r="B806" s="229" t="s">
        <v>1035</v>
      </c>
      <c r="C806" s="230"/>
      <c r="D806" s="230"/>
      <c r="E806" s="230"/>
      <c r="F806" s="231"/>
      <c r="G806" s="232" t="s">
        <v>281</v>
      </c>
      <c r="H806" s="233"/>
      <c r="I806" s="169">
        <v>516.04999999999995</v>
      </c>
      <c r="J806" s="236">
        <v>60.65</v>
      </c>
      <c r="K806" s="237"/>
      <c r="L806" s="169">
        <v>576.70000000000005</v>
      </c>
    </row>
    <row r="807" spans="1:12">
      <c r="A807" s="166">
        <v>71822</v>
      </c>
      <c r="B807" s="229" t="s">
        <v>1036</v>
      </c>
      <c r="C807" s="230"/>
      <c r="D807" s="230"/>
      <c r="E807" s="230"/>
      <c r="F807" s="231"/>
      <c r="G807" s="232" t="s">
        <v>281</v>
      </c>
      <c r="H807" s="233"/>
      <c r="I807" s="169">
        <v>736.76</v>
      </c>
      <c r="J807" s="236">
        <v>61</v>
      </c>
      <c r="K807" s="237"/>
      <c r="L807" s="169">
        <v>797.76</v>
      </c>
    </row>
    <row r="808" spans="1:12">
      <c r="A808" s="166">
        <v>71823</v>
      </c>
      <c r="B808" s="229" t="s">
        <v>2301</v>
      </c>
      <c r="C808" s="230"/>
      <c r="D808" s="230"/>
      <c r="E808" s="230"/>
      <c r="F808" s="231"/>
      <c r="G808" s="232" t="s">
        <v>281</v>
      </c>
      <c r="H808" s="233"/>
      <c r="I808" s="169">
        <v>826.05</v>
      </c>
      <c r="J808" s="236">
        <v>60.65</v>
      </c>
      <c r="K808" s="237"/>
      <c r="L808" s="169">
        <v>886.7</v>
      </c>
    </row>
    <row r="809" spans="1:12">
      <c r="A809" s="166">
        <v>71824</v>
      </c>
      <c r="B809" s="229" t="s">
        <v>1038</v>
      </c>
      <c r="C809" s="230"/>
      <c r="D809" s="230"/>
      <c r="E809" s="230"/>
      <c r="F809" s="231"/>
      <c r="G809" s="232" t="s">
        <v>281</v>
      </c>
      <c r="H809" s="233"/>
      <c r="I809" s="170">
        <v>1446.76</v>
      </c>
      <c r="J809" s="236">
        <v>61</v>
      </c>
      <c r="K809" s="237"/>
      <c r="L809" s="170">
        <v>1507.76</v>
      </c>
    </row>
    <row r="810" spans="1:12">
      <c r="A810" s="166">
        <v>71825</v>
      </c>
      <c r="B810" s="229" t="s">
        <v>1039</v>
      </c>
      <c r="C810" s="230"/>
      <c r="D810" s="230"/>
      <c r="E810" s="230"/>
      <c r="F810" s="231"/>
      <c r="G810" s="232" t="s">
        <v>281</v>
      </c>
      <c r="H810" s="233"/>
      <c r="I810" s="170">
        <v>1046.05</v>
      </c>
      <c r="J810" s="236">
        <v>60.65</v>
      </c>
      <c r="K810" s="237"/>
      <c r="L810" s="170">
        <v>1106.7</v>
      </c>
    </row>
    <row r="811" spans="1:12">
      <c r="A811" s="166">
        <v>71826</v>
      </c>
      <c r="B811" s="229" t="s">
        <v>1040</v>
      </c>
      <c r="C811" s="230"/>
      <c r="D811" s="230"/>
      <c r="E811" s="230"/>
      <c r="F811" s="231"/>
      <c r="G811" s="232" t="s">
        <v>281</v>
      </c>
      <c r="H811" s="233"/>
      <c r="I811" s="170">
        <v>1256.76</v>
      </c>
      <c r="J811" s="236">
        <v>61</v>
      </c>
      <c r="K811" s="237"/>
      <c r="L811" s="170">
        <v>1317.76</v>
      </c>
    </row>
    <row r="812" spans="1:12">
      <c r="A812" s="166">
        <v>71827</v>
      </c>
      <c r="B812" s="229" t="s">
        <v>1041</v>
      </c>
      <c r="C812" s="230"/>
      <c r="D812" s="230"/>
      <c r="E812" s="230"/>
      <c r="F812" s="231"/>
      <c r="G812" s="232" t="s">
        <v>281</v>
      </c>
      <c r="H812" s="233"/>
      <c r="I812" s="170">
        <v>1169.32</v>
      </c>
      <c r="J812" s="236">
        <v>60.65</v>
      </c>
      <c r="K812" s="237"/>
      <c r="L812" s="170">
        <v>1229.97</v>
      </c>
    </row>
    <row r="813" spans="1:12">
      <c r="A813" s="166">
        <v>71830</v>
      </c>
      <c r="B813" s="229" t="s">
        <v>1042</v>
      </c>
      <c r="C813" s="230"/>
      <c r="D813" s="230"/>
      <c r="E813" s="230"/>
      <c r="F813" s="231"/>
      <c r="G813" s="232" t="s">
        <v>281</v>
      </c>
      <c r="H813" s="233"/>
      <c r="I813" s="169">
        <v>131.72999999999999</v>
      </c>
      <c r="J813" s="236">
        <v>39.65</v>
      </c>
      <c r="K813" s="237"/>
      <c r="L813" s="169">
        <v>171.38</v>
      </c>
    </row>
    <row r="814" spans="1:12">
      <c r="A814" s="166">
        <v>71831</v>
      </c>
      <c r="B814" s="229" t="s">
        <v>1043</v>
      </c>
      <c r="C814" s="230"/>
      <c r="D814" s="230"/>
      <c r="E814" s="230"/>
      <c r="F814" s="231"/>
      <c r="G814" s="232" t="s">
        <v>281</v>
      </c>
      <c r="H814" s="233"/>
      <c r="I814" s="168">
        <v>48.33</v>
      </c>
      <c r="J814" s="236">
        <v>39.65</v>
      </c>
      <c r="K814" s="237"/>
      <c r="L814" s="168">
        <v>87.98</v>
      </c>
    </row>
    <row r="815" spans="1:12">
      <c r="A815" s="166">
        <v>71833</v>
      </c>
      <c r="B815" s="229" t="s">
        <v>1044</v>
      </c>
      <c r="C815" s="230"/>
      <c r="D815" s="230"/>
      <c r="E815" s="230"/>
      <c r="F815" s="231"/>
      <c r="G815" s="232" t="s">
        <v>281</v>
      </c>
      <c r="H815" s="233"/>
      <c r="I815" s="169">
        <v>139.59</v>
      </c>
      <c r="J815" s="236">
        <v>39.65</v>
      </c>
      <c r="K815" s="237"/>
      <c r="L815" s="169">
        <v>179.24</v>
      </c>
    </row>
    <row r="816" spans="1:12">
      <c r="A816" s="166">
        <v>71835</v>
      </c>
      <c r="B816" s="229" t="s">
        <v>1045</v>
      </c>
      <c r="C816" s="230"/>
      <c r="D816" s="230"/>
      <c r="E816" s="230"/>
      <c r="F816" s="231"/>
      <c r="G816" s="232" t="s">
        <v>281</v>
      </c>
      <c r="H816" s="233"/>
      <c r="I816" s="167">
        <v>2.9</v>
      </c>
      <c r="J816" s="234">
        <v>0.18</v>
      </c>
      <c r="K816" s="235"/>
      <c r="L816" s="167">
        <v>3.08</v>
      </c>
    </row>
    <row r="817" spans="1:12">
      <c r="A817" s="166">
        <v>71837</v>
      </c>
      <c r="B817" s="229" t="s">
        <v>1046</v>
      </c>
      <c r="C817" s="230"/>
      <c r="D817" s="230"/>
      <c r="E817" s="230"/>
      <c r="F817" s="231"/>
      <c r="G817" s="232" t="s">
        <v>334</v>
      </c>
      <c r="H817" s="233"/>
      <c r="I817" s="167">
        <v>2.67</v>
      </c>
      <c r="J817" s="234">
        <v>0.18</v>
      </c>
      <c r="K817" s="235"/>
      <c r="L817" s="167">
        <v>2.85</v>
      </c>
    </row>
    <row r="818" spans="1:12">
      <c r="A818" s="166">
        <v>71838</v>
      </c>
      <c r="B818" s="229" t="s">
        <v>1047</v>
      </c>
      <c r="C818" s="230"/>
      <c r="D818" s="230"/>
      <c r="E818" s="230"/>
      <c r="F818" s="231"/>
      <c r="G818" s="232" t="s">
        <v>334</v>
      </c>
      <c r="H818" s="233"/>
      <c r="I818" s="167">
        <v>0.45</v>
      </c>
      <c r="J818" s="234">
        <v>0.18</v>
      </c>
      <c r="K818" s="235"/>
      <c r="L818" s="167">
        <v>0.63</v>
      </c>
    </row>
    <row r="819" spans="1:12">
      <c r="A819" s="166">
        <v>71840</v>
      </c>
      <c r="B819" s="229" t="s">
        <v>1048</v>
      </c>
      <c r="C819" s="230"/>
      <c r="D819" s="230"/>
      <c r="E819" s="230"/>
      <c r="F819" s="231"/>
      <c r="G819" s="232" t="s">
        <v>281</v>
      </c>
      <c r="H819" s="233"/>
      <c r="I819" s="167">
        <v>3.92</v>
      </c>
      <c r="J819" s="234">
        <v>0.18</v>
      </c>
      <c r="K819" s="235"/>
      <c r="L819" s="167">
        <v>4.0999999999999996</v>
      </c>
    </row>
    <row r="820" spans="1:12">
      <c r="A820" s="166">
        <v>71841</v>
      </c>
      <c r="B820" s="229" t="s">
        <v>1049</v>
      </c>
      <c r="C820" s="230"/>
      <c r="D820" s="230"/>
      <c r="E820" s="230"/>
      <c r="F820" s="231"/>
      <c r="G820" s="232" t="s">
        <v>281</v>
      </c>
      <c r="H820" s="233"/>
      <c r="I820" s="167">
        <v>4.8899999999999997</v>
      </c>
      <c r="J820" s="234">
        <v>0.18</v>
      </c>
      <c r="K820" s="235"/>
      <c r="L820" s="167">
        <v>5.07</v>
      </c>
    </row>
    <row r="821" spans="1:12">
      <c r="A821" s="166">
        <v>71850</v>
      </c>
      <c r="B821" s="229" t="s">
        <v>1050</v>
      </c>
      <c r="C821" s="230"/>
      <c r="D821" s="230"/>
      <c r="E821" s="230"/>
      <c r="F821" s="231"/>
      <c r="G821" s="232" t="s">
        <v>281</v>
      </c>
      <c r="H821" s="233"/>
      <c r="I821" s="167">
        <v>4.93</v>
      </c>
      <c r="J821" s="234">
        <v>1.33</v>
      </c>
      <c r="K821" s="235"/>
      <c r="L821" s="167">
        <v>6.26</v>
      </c>
    </row>
    <row r="822" spans="1:12">
      <c r="A822" s="166">
        <v>71851</v>
      </c>
      <c r="B822" s="229" t="s">
        <v>1051</v>
      </c>
      <c r="C822" s="230"/>
      <c r="D822" s="230"/>
      <c r="E822" s="230"/>
      <c r="F822" s="231"/>
      <c r="G822" s="232" t="s">
        <v>281</v>
      </c>
      <c r="H822" s="233"/>
      <c r="I822" s="167">
        <v>5.91</v>
      </c>
      <c r="J822" s="234">
        <v>1.33</v>
      </c>
      <c r="K822" s="235"/>
      <c r="L822" s="167">
        <v>7.24</v>
      </c>
    </row>
    <row r="823" spans="1:12">
      <c r="A823" s="166">
        <v>71860</v>
      </c>
      <c r="B823" s="229" t="s">
        <v>1052</v>
      </c>
      <c r="C823" s="230"/>
      <c r="D823" s="230"/>
      <c r="E823" s="230"/>
      <c r="F823" s="231"/>
      <c r="G823" s="232" t="s">
        <v>281</v>
      </c>
      <c r="H823" s="233"/>
      <c r="I823" s="167">
        <v>0.05</v>
      </c>
      <c r="J823" s="234">
        <v>0.26</v>
      </c>
      <c r="K823" s="235"/>
      <c r="L823" s="167">
        <v>0.31</v>
      </c>
    </row>
    <row r="824" spans="1:12">
      <c r="A824" s="166">
        <v>71861</v>
      </c>
      <c r="B824" s="229" t="s">
        <v>1053</v>
      </c>
      <c r="C824" s="230"/>
      <c r="D824" s="230"/>
      <c r="E824" s="230"/>
      <c r="F824" s="231"/>
      <c r="G824" s="232" t="s">
        <v>281</v>
      </c>
      <c r="H824" s="233"/>
      <c r="I824" s="167">
        <v>0.11</v>
      </c>
      <c r="J824" s="234">
        <v>0.26</v>
      </c>
      <c r="K824" s="235"/>
      <c r="L824" s="167">
        <v>0.37</v>
      </c>
    </row>
    <row r="825" spans="1:12">
      <c r="A825" s="166">
        <v>71862</v>
      </c>
      <c r="B825" s="229" t="s">
        <v>1054</v>
      </c>
      <c r="C825" s="230"/>
      <c r="D825" s="230"/>
      <c r="E825" s="230"/>
      <c r="F825" s="231"/>
      <c r="G825" s="232" t="s">
        <v>281</v>
      </c>
      <c r="H825" s="233"/>
      <c r="I825" s="167">
        <v>0.16</v>
      </c>
      <c r="J825" s="234">
        <v>0.48</v>
      </c>
      <c r="K825" s="235"/>
      <c r="L825" s="167">
        <v>0.64</v>
      </c>
    </row>
    <row r="826" spans="1:12">
      <c r="A826" s="166">
        <v>71863</v>
      </c>
      <c r="B826" s="229" t="s">
        <v>1055</v>
      </c>
      <c r="C826" s="230"/>
      <c r="D826" s="230"/>
      <c r="E826" s="230"/>
      <c r="F826" s="231"/>
      <c r="G826" s="232" t="s">
        <v>281</v>
      </c>
      <c r="H826" s="233"/>
      <c r="I826" s="167">
        <v>0.22</v>
      </c>
      <c r="J826" s="234">
        <v>0.75</v>
      </c>
      <c r="K826" s="235"/>
      <c r="L826" s="167">
        <v>0.97</v>
      </c>
    </row>
    <row r="827" spans="1:12">
      <c r="A827" s="166">
        <v>71864</v>
      </c>
      <c r="B827" s="229" t="s">
        <v>1056</v>
      </c>
      <c r="C827" s="230"/>
      <c r="D827" s="230"/>
      <c r="E827" s="230"/>
      <c r="F827" s="231"/>
      <c r="G827" s="232" t="s">
        <v>281</v>
      </c>
      <c r="H827" s="233"/>
      <c r="I827" s="167">
        <v>0.32</v>
      </c>
      <c r="J827" s="234">
        <v>1.23</v>
      </c>
      <c r="K827" s="235"/>
      <c r="L827" s="167">
        <v>1.55</v>
      </c>
    </row>
    <row r="828" spans="1:12">
      <c r="A828" s="166">
        <v>71870</v>
      </c>
      <c r="B828" s="229" t="s">
        <v>1057</v>
      </c>
      <c r="C828" s="230"/>
      <c r="D828" s="230"/>
      <c r="E828" s="230"/>
      <c r="F828" s="231"/>
      <c r="G828" s="232" t="s">
        <v>281</v>
      </c>
      <c r="H828" s="233"/>
      <c r="I828" s="167">
        <v>0.18</v>
      </c>
      <c r="J828" s="234">
        <v>0.18</v>
      </c>
      <c r="K828" s="235"/>
      <c r="L828" s="167">
        <v>0.36</v>
      </c>
    </row>
    <row r="829" spans="1:12">
      <c r="A829" s="166">
        <v>71871</v>
      </c>
      <c r="B829" s="229" t="s">
        <v>1058</v>
      </c>
      <c r="C829" s="230"/>
      <c r="D829" s="230"/>
      <c r="E829" s="230"/>
      <c r="F829" s="231"/>
      <c r="G829" s="232" t="s">
        <v>281</v>
      </c>
      <c r="H829" s="233"/>
      <c r="I829" s="167">
        <v>0.3</v>
      </c>
      <c r="J829" s="234">
        <v>0.18</v>
      </c>
      <c r="K829" s="235"/>
      <c r="L829" s="167">
        <v>0.48</v>
      </c>
    </row>
    <row r="830" spans="1:12">
      <c r="A830" s="166">
        <v>71872</v>
      </c>
      <c r="B830" s="229" t="s">
        <v>1059</v>
      </c>
      <c r="C830" s="230"/>
      <c r="D830" s="230"/>
      <c r="E830" s="230"/>
      <c r="F830" s="231"/>
      <c r="G830" s="232" t="s">
        <v>281</v>
      </c>
      <c r="H830" s="233"/>
      <c r="I830" s="167">
        <v>0.19</v>
      </c>
      <c r="J830" s="234">
        <v>0.18</v>
      </c>
      <c r="K830" s="235"/>
      <c r="L830" s="167">
        <v>0.37</v>
      </c>
    </row>
    <row r="831" spans="1:12">
      <c r="A831" s="166">
        <v>71880</v>
      </c>
      <c r="B831" s="229" t="s">
        <v>1060</v>
      </c>
      <c r="C831" s="230"/>
      <c r="D831" s="230"/>
      <c r="E831" s="230"/>
      <c r="F831" s="231"/>
      <c r="G831" s="232" t="s">
        <v>281</v>
      </c>
      <c r="H831" s="233"/>
      <c r="I831" s="168">
        <v>10.36</v>
      </c>
      <c r="J831" s="234">
        <v>0.18</v>
      </c>
      <c r="K831" s="235"/>
      <c r="L831" s="168">
        <v>10.54</v>
      </c>
    </row>
    <row r="832" spans="1:12">
      <c r="A832" s="166">
        <v>71886</v>
      </c>
      <c r="B832" s="229" t="s">
        <v>1061</v>
      </c>
      <c r="C832" s="230"/>
      <c r="D832" s="230"/>
      <c r="E832" s="230"/>
      <c r="F832" s="231"/>
      <c r="G832" s="232" t="s">
        <v>281</v>
      </c>
      <c r="H832" s="233"/>
      <c r="I832" s="168">
        <v>22.34</v>
      </c>
      <c r="J832" s="234">
        <v>3.44</v>
      </c>
      <c r="K832" s="235"/>
      <c r="L832" s="168">
        <v>25.78</v>
      </c>
    </row>
    <row r="833" spans="1:12">
      <c r="A833" s="166">
        <v>71887</v>
      </c>
      <c r="B833" s="229" t="s">
        <v>2302</v>
      </c>
      <c r="C833" s="230"/>
      <c r="D833" s="230"/>
      <c r="E833" s="230"/>
      <c r="F833" s="231"/>
      <c r="G833" s="232" t="s">
        <v>281</v>
      </c>
      <c r="H833" s="233"/>
      <c r="I833" s="169">
        <v>445.1</v>
      </c>
      <c r="J833" s="236">
        <v>46.26</v>
      </c>
      <c r="K833" s="237"/>
      <c r="L833" s="169">
        <v>491.36</v>
      </c>
    </row>
    <row r="834" spans="1:12">
      <c r="A834" s="166">
        <v>71900</v>
      </c>
      <c r="B834" s="229" t="s">
        <v>2303</v>
      </c>
      <c r="C834" s="230"/>
      <c r="D834" s="230"/>
      <c r="E834" s="230"/>
      <c r="F834" s="231"/>
      <c r="G834" s="232" t="s">
        <v>281</v>
      </c>
      <c r="H834" s="233"/>
      <c r="I834" s="167">
        <v>5.61</v>
      </c>
      <c r="J834" s="234">
        <v>6.87</v>
      </c>
      <c r="K834" s="235"/>
      <c r="L834" s="168">
        <v>12.48</v>
      </c>
    </row>
    <row r="835" spans="1:12">
      <c r="A835" s="166">
        <v>71901</v>
      </c>
      <c r="B835" s="229" t="s">
        <v>2304</v>
      </c>
      <c r="C835" s="230"/>
      <c r="D835" s="230"/>
      <c r="E835" s="230"/>
      <c r="F835" s="231"/>
      <c r="G835" s="232" t="s">
        <v>281</v>
      </c>
      <c r="H835" s="233"/>
      <c r="I835" s="167">
        <v>5.36</v>
      </c>
      <c r="J835" s="234">
        <v>6.87</v>
      </c>
      <c r="K835" s="235"/>
      <c r="L835" s="168">
        <v>12.23</v>
      </c>
    </row>
    <row r="836" spans="1:12">
      <c r="A836" s="166">
        <v>71902</v>
      </c>
      <c r="B836" s="229" t="s">
        <v>2305</v>
      </c>
      <c r="C836" s="230"/>
      <c r="D836" s="230"/>
      <c r="E836" s="230"/>
      <c r="F836" s="231"/>
      <c r="G836" s="232" t="s">
        <v>281</v>
      </c>
      <c r="H836" s="233"/>
      <c r="I836" s="167">
        <v>8.01</v>
      </c>
      <c r="J836" s="234">
        <v>6.87</v>
      </c>
      <c r="K836" s="235"/>
      <c r="L836" s="168">
        <v>14.88</v>
      </c>
    </row>
    <row r="837" spans="1:12">
      <c r="A837" s="166">
        <v>71920</v>
      </c>
      <c r="B837" s="229" t="s">
        <v>2306</v>
      </c>
      <c r="C837" s="230"/>
      <c r="D837" s="230"/>
      <c r="E837" s="230"/>
      <c r="F837" s="231"/>
      <c r="G837" s="232" t="s">
        <v>281</v>
      </c>
      <c r="H837" s="233"/>
      <c r="I837" s="167">
        <v>4.8</v>
      </c>
      <c r="J837" s="234">
        <v>4.75</v>
      </c>
      <c r="K837" s="235"/>
      <c r="L837" s="167">
        <v>9.5500000000000007</v>
      </c>
    </row>
    <row r="838" spans="1:12">
      <c r="A838" s="166">
        <v>71921</v>
      </c>
      <c r="B838" s="229" t="s">
        <v>2307</v>
      </c>
      <c r="C838" s="230"/>
      <c r="D838" s="230"/>
      <c r="E838" s="230"/>
      <c r="F838" s="231"/>
      <c r="G838" s="232" t="s">
        <v>281</v>
      </c>
      <c r="H838" s="233"/>
      <c r="I838" s="167">
        <v>5.54</v>
      </c>
      <c r="J838" s="234">
        <v>4.75</v>
      </c>
      <c r="K838" s="235"/>
      <c r="L838" s="168">
        <v>10.29</v>
      </c>
    </row>
    <row r="839" spans="1:12">
      <c r="A839" s="166">
        <v>71923</v>
      </c>
      <c r="B839" s="229" t="s">
        <v>2308</v>
      </c>
      <c r="C839" s="230"/>
      <c r="D839" s="230"/>
      <c r="E839" s="230"/>
      <c r="F839" s="231"/>
      <c r="G839" s="232" t="s">
        <v>281</v>
      </c>
      <c r="H839" s="233"/>
      <c r="I839" s="167">
        <v>7.29</v>
      </c>
      <c r="J839" s="234">
        <v>4.75</v>
      </c>
      <c r="K839" s="235"/>
      <c r="L839" s="168">
        <v>12.04</v>
      </c>
    </row>
    <row r="840" spans="1:12">
      <c r="A840" s="166">
        <v>71930</v>
      </c>
      <c r="B840" s="229" t="s">
        <v>2309</v>
      </c>
      <c r="C840" s="230"/>
      <c r="D840" s="230"/>
      <c r="E840" s="230"/>
      <c r="F840" s="231"/>
      <c r="G840" s="232" t="s">
        <v>281</v>
      </c>
      <c r="H840" s="233"/>
      <c r="I840" s="167">
        <v>5.93</v>
      </c>
      <c r="J840" s="234">
        <v>6.87</v>
      </c>
      <c r="K840" s="235"/>
      <c r="L840" s="168">
        <v>12.8</v>
      </c>
    </row>
    <row r="841" spans="1:12">
      <c r="A841" s="166">
        <v>71931</v>
      </c>
      <c r="B841" s="229" t="s">
        <v>2310</v>
      </c>
      <c r="C841" s="230"/>
      <c r="D841" s="230"/>
      <c r="E841" s="230"/>
      <c r="F841" s="231"/>
      <c r="G841" s="232" t="s">
        <v>281</v>
      </c>
      <c r="H841" s="233"/>
      <c r="I841" s="167">
        <v>4.6100000000000003</v>
      </c>
      <c r="J841" s="234">
        <v>6.87</v>
      </c>
      <c r="K841" s="235"/>
      <c r="L841" s="168">
        <v>11.48</v>
      </c>
    </row>
    <row r="842" spans="1:12">
      <c r="A842" s="166">
        <v>71932</v>
      </c>
      <c r="B842" s="229" t="s">
        <v>2311</v>
      </c>
      <c r="C842" s="230"/>
      <c r="D842" s="230"/>
      <c r="E842" s="230"/>
      <c r="F842" s="231"/>
      <c r="G842" s="232" t="s">
        <v>281</v>
      </c>
      <c r="H842" s="233"/>
      <c r="I842" s="167">
        <v>7.44</v>
      </c>
      <c r="J842" s="234">
        <v>6.87</v>
      </c>
      <c r="K842" s="235"/>
      <c r="L842" s="168">
        <v>14.31</v>
      </c>
    </row>
    <row r="843" spans="1:12">
      <c r="A843" s="166">
        <v>71940</v>
      </c>
      <c r="B843" s="229" t="s">
        <v>2312</v>
      </c>
      <c r="C843" s="230"/>
      <c r="D843" s="230"/>
      <c r="E843" s="230"/>
      <c r="F843" s="231"/>
      <c r="G843" s="232" t="s">
        <v>281</v>
      </c>
      <c r="H843" s="233"/>
      <c r="I843" s="167">
        <v>5.22</v>
      </c>
      <c r="J843" s="234">
        <v>8.98</v>
      </c>
      <c r="K843" s="235"/>
      <c r="L843" s="168">
        <v>14.2</v>
      </c>
    </row>
    <row r="844" spans="1:12">
      <c r="A844" s="166">
        <v>71941</v>
      </c>
      <c r="B844" s="229" t="s">
        <v>2313</v>
      </c>
      <c r="C844" s="230"/>
      <c r="D844" s="230"/>
      <c r="E844" s="230"/>
      <c r="F844" s="231"/>
      <c r="G844" s="232" t="s">
        <v>281</v>
      </c>
      <c r="H844" s="233"/>
      <c r="I844" s="167">
        <v>5.86</v>
      </c>
      <c r="J844" s="234">
        <v>8.98</v>
      </c>
      <c r="K844" s="235"/>
      <c r="L844" s="168">
        <v>14.84</v>
      </c>
    </row>
    <row r="845" spans="1:12">
      <c r="A845" s="166">
        <v>71942</v>
      </c>
      <c r="B845" s="229" t="s">
        <v>2314</v>
      </c>
      <c r="C845" s="230"/>
      <c r="D845" s="230"/>
      <c r="E845" s="230"/>
      <c r="F845" s="231"/>
      <c r="G845" s="232" t="s">
        <v>281</v>
      </c>
      <c r="H845" s="233"/>
      <c r="I845" s="167">
        <v>8.91</v>
      </c>
      <c r="J845" s="234">
        <v>8.98</v>
      </c>
      <c r="K845" s="235"/>
      <c r="L845" s="168">
        <v>17.89</v>
      </c>
    </row>
    <row r="846" spans="1:12">
      <c r="A846" s="166">
        <v>71950</v>
      </c>
      <c r="B846" s="229" t="s">
        <v>2315</v>
      </c>
      <c r="C846" s="230"/>
      <c r="D846" s="230"/>
      <c r="E846" s="230"/>
      <c r="F846" s="231"/>
      <c r="G846" s="232" t="s">
        <v>281</v>
      </c>
      <c r="H846" s="233"/>
      <c r="I846" s="167">
        <v>9.9</v>
      </c>
      <c r="J846" s="236">
        <v>11.1</v>
      </c>
      <c r="K846" s="237"/>
      <c r="L846" s="168">
        <v>21</v>
      </c>
    </row>
    <row r="847" spans="1:12">
      <c r="A847" s="166">
        <v>71951</v>
      </c>
      <c r="B847" s="229" t="s">
        <v>2316</v>
      </c>
      <c r="C847" s="230"/>
      <c r="D847" s="230"/>
      <c r="E847" s="230"/>
      <c r="F847" s="231"/>
      <c r="G847" s="232" t="s">
        <v>281</v>
      </c>
      <c r="H847" s="233"/>
      <c r="I847" s="167">
        <v>3.53</v>
      </c>
      <c r="J847" s="236">
        <v>11.1</v>
      </c>
      <c r="K847" s="237"/>
      <c r="L847" s="168">
        <v>14.63</v>
      </c>
    </row>
    <row r="848" spans="1:12">
      <c r="A848" s="166">
        <v>71953</v>
      </c>
      <c r="B848" s="229" t="s">
        <v>2317</v>
      </c>
      <c r="C848" s="230"/>
      <c r="D848" s="230"/>
      <c r="E848" s="230"/>
      <c r="F848" s="231"/>
      <c r="G848" s="232" t="s">
        <v>281</v>
      </c>
      <c r="H848" s="233"/>
      <c r="I848" s="168">
        <v>11.09</v>
      </c>
      <c r="J848" s="236">
        <v>11.1</v>
      </c>
      <c r="K848" s="237"/>
      <c r="L848" s="168">
        <v>22.19</v>
      </c>
    </row>
    <row r="849" spans="1:12">
      <c r="A849" s="166">
        <v>71973</v>
      </c>
      <c r="B849" s="229" t="s">
        <v>1078</v>
      </c>
      <c r="C849" s="230"/>
      <c r="D849" s="230"/>
      <c r="E849" s="230"/>
      <c r="F849" s="231"/>
      <c r="G849" s="232" t="s">
        <v>281</v>
      </c>
      <c r="H849" s="233"/>
      <c r="I849" s="168">
        <v>13.12</v>
      </c>
      <c r="J849" s="234">
        <v>7.14</v>
      </c>
      <c r="K849" s="235"/>
      <c r="L849" s="168">
        <v>20.260000000000002</v>
      </c>
    </row>
    <row r="850" spans="1:12">
      <c r="A850" s="166">
        <v>71980</v>
      </c>
      <c r="B850" s="229" t="s">
        <v>1079</v>
      </c>
      <c r="C850" s="230"/>
      <c r="D850" s="230"/>
      <c r="E850" s="230"/>
      <c r="F850" s="231"/>
      <c r="G850" s="232" t="s">
        <v>281</v>
      </c>
      <c r="H850" s="233"/>
      <c r="I850" s="167">
        <v>1.5</v>
      </c>
      <c r="J850" s="234">
        <v>0.18</v>
      </c>
      <c r="K850" s="235"/>
      <c r="L850" s="167">
        <v>1.68</v>
      </c>
    </row>
    <row r="851" spans="1:12">
      <c r="A851" s="166">
        <v>71981</v>
      </c>
      <c r="B851" s="229" t="s">
        <v>155</v>
      </c>
      <c r="C851" s="230"/>
      <c r="D851" s="230"/>
      <c r="E851" s="230"/>
      <c r="F851" s="231"/>
      <c r="G851" s="232" t="s">
        <v>281</v>
      </c>
      <c r="H851" s="233"/>
      <c r="I851" s="167">
        <v>7.0000000000000007E-2</v>
      </c>
      <c r="J851" s="234">
        <v>0.18</v>
      </c>
      <c r="K851" s="235"/>
      <c r="L851" s="167">
        <v>0.25</v>
      </c>
    </row>
    <row r="852" spans="1:12">
      <c r="A852" s="166">
        <v>71982</v>
      </c>
      <c r="B852" s="229" t="s">
        <v>1080</v>
      </c>
      <c r="C852" s="230"/>
      <c r="D852" s="230"/>
      <c r="E852" s="230"/>
      <c r="F852" s="231"/>
      <c r="G852" s="232" t="s">
        <v>281</v>
      </c>
      <c r="H852" s="233"/>
      <c r="I852" s="167">
        <v>0.1</v>
      </c>
      <c r="J852" s="234">
        <v>0.18</v>
      </c>
      <c r="K852" s="235"/>
      <c r="L852" s="167">
        <v>0.28000000000000003</v>
      </c>
    </row>
    <row r="853" spans="1:12">
      <c r="A853" s="166">
        <v>71983</v>
      </c>
      <c r="B853" s="229" t="s">
        <v>1081</v>
      </c>
      <c r="C853" s="230"/>
      <c r="D853" s="230"/>
      <c r="E853" s="230"/>
      <c r="F853" s="231"/>
      <c r="G853" s="232" t="s">
        <v>281</v>
      </c>
      <c r="H853" s="233"/>
      <c r="I853" s="167">
        <v>0.77</v>
      </c>
      <c r="J853" s="234">
        <v>0.18</v>
      </c>
      <c r="K853" s="235"/>
      <c r="L853" s="167">
        <v>0.95</v>
      </c>
    </row>
    <row r="854" spans="1:12">
      <c r="A854" s="166">
        <v>71991</v>
      </c>
      <c r="B854" s="229" t="s">
        <v>1082</v>
      </c>
      <c r="C854" s="230"/>
      <c r="D854" s="230"/>
      <c r="E854" s="230"/>
      <c r="F854" s="231"/>
      <c r="G854" s="232" t="s">
        <v>281</v>
      </c>
      <c r="H854" s="233"/>
      <c r="I854" s="169">
        <v>505.48</v>
      </c>
      <c r="J854" s="236">
        <v>15.83</v>
      </c>
      <c r="K854" s="237"/>
      <c r="L854" s="169">
        <v>521.30999999999995</v>
      </c>
    </row>
    <row r="855" spans="1:12">
      <c r="A855" s="166">
        <v>71992</v>
      </c>
      <c r="B855" s="229" t="s">
        <v>1083</v>
      </c>
      <c r="C855" s="230"/>
      <c r="D855" s="230"/>
      <c r="E855" s="230"/>
      <c r="F855" s="231"/>
      <c r="G855" s="232" t="s">
        <v>281</v>
      </c>
      <c r="H855" s="233"/>
      <c r="I855" s="169">
        <v>781.76</v>
      </c>
      <c r="J855" s="236">
        <v>15.83</v>
      </c>
      <c r="K855" s="237"/>
      <c r="L855" s="169">
        <v>797.59</v>
      </c>
    </row>
    <row r="856" spans="1:12">
      <c r="A856" s="166">
        <v>71993</v>
      </c>
      <c r="B856" s="229" t="s">
        <v>1084</v>
      </c>
      <c r="C856" s="230"/>
      <c r="D856" s="230"/>
      <c r="E856" s="230"/>
      <c r="F856" s="231"/>
      <c r="G856" s="232" t="s">
        <v>281</v>
      </c>
      <c r="H856" s="233"/>
      <c r="I856" s="170">
        <v>1216.5999999999999</v>
      </c>
      <c r="J856" s="236">
        <v>22.93</v>
      </c>
      <c r="K856" s="237"/>
      <c r="L856" s="170">
        <v>1239.53</v>
      </c>
    </row>
    <row r="857" spans="1:12">
      <c r="A857" s="166">
        <v>71995</v>
      </c>
      <c r="B857" s="229" t="s">
        <v>1085</v>
      </c>
      <c r="C857" s="230"/>
      <c r="D857" s="230"/>
      <c r="E857" s="230"/>
      <c r="F857" s="231"/>
      <c r="G857" s="232" t="s">
        <v>292</v>
      </c>
      <c r="H857" s="233"/>
      <c r="I857" s="167">
        <v>0</v>
      </c>
      <c r="J857" s="236">
        <v>41.23</v>
      </c>
      <c r="K857" s="237"/>
      <c r="L857" s="168">
        <v>41.23</v>
      </c>
    </row>
    <row r="858" spans="1:12">
      <c r="A858" s="166">
        <v>71996</v>
      </c>
      <c r="B858" s="229" t="s">
        <v>1086</v>
      </c>
      <c r="C858" s="230"/>
      <c r="D858" s="230"/>
      <c r="E858" s="230"/>
      <c r="F858" s="231"/>
      <c r="G858" s="232" t="s">
        <v>301</v>
      </c>
      <c r="H858" s="233"/>
      <c r="I858" s="169">
        <v>171.22</v>
      </c>
      <c r="J858" s="238">
        <v>229.36</v>
      </c>
      <c r="K858" s="239"/>
      <c r="L858" s="169">
        <v>400.58</v>
      </c>
    </row>
    <row r="859" spans="1:12">
      <c r="A859" s="166">
        <v>71997</v>
      </c>
      <c r="B859" s="229" t="s">
        <v>1087</v>
      </c>
      <c r="C859" s="230"/>
      <c r="D859" s="230"/>
      <c r="E859" s="230"/>
      <c r="F859" s="231"/>
      <c r="G859" s="232" t="s">
        <v>301</v>
      </c>
      <c r="H859" s="233"/>
      <c r="I859" s="169">
        <v>185.65</v>
      </c>
      <c r="J859" s="238">
        <v>256.62</v>
      </c>
      <c r="K859" s="239"/>
      <c r="L859" s="169">
        <v>442.27</v>
      </c>
    </row>
    <row r="860" spans="1:12">
      <c r="A860" s="166">
        <v>71998</v>
      </c>
      <c r="B860" s="229" t="s">
        <v>1088</v>
      </c>
      <c r="C860" s="230"/>
      <c r="D860" s="230"/>
      <c r="E860" s="230"/>
      <c r="F860" s="231"/>
      <c r="G860" s="232" t="s">
        <v>301</v>
      </c>
      <c r="H860" s="233"/>
      <c r="I860" s="169">
        <v>185.1</v>
      </c>
      <c r="J860" s="238">
        <v>288.52</v>
      </c>
      <c r="K860" s="239"/>
      <c r="L860" s="169">
        <v>473.62</v>
      </c>
    </row>
    <row r="861" spans="1:12">
      <c r="A861" s="166">
        <v>71999</v>
      </c>
      <c r="B861" s="229" t="s">
        <v>1089</v>
      </c>
      <c r="C861" s="230"/>
      <c r="D861" s="230"/>
      <c r="E861" s="230"/>
      <c r="F861" s="231"/>
      <c r="G861" s="232" t="s">
        <v>301</v>
      </c>
      <c r="H861" s="233"/>
      <c r="I861" s="169">
        <v>324.75</v>
      </c>
      <c r="J861" s="238">
        <v>454.27</v>
      </c>
      <c r="K861" s="239"/>
      <c r="L861" s="169">
        <v>779.02</v>
      </c>
    </row>
    <row r="862" spans="1:12">
      <c r="A862" s="166">
        <v>72000</v>
      </c>
      <c r="B862" s="229" t="s">
        <v>1090</v>
      </c>
      <c r="C862" s="230"/>
      <c r="D862" s="230"/>
      <c r="E862" s="230"/>
      <c r="F862" s="231"/>
      <c r="G862" s="232" t="s">
        <v>292</v>
      </c>
      <c r="H862" s="233"/>
      <c r="I862" s="167">
        <v>0</v>
      </c>
      <c r="J862" s="236">
        <v>37.89</v>
      </c>
      <c r="K862" s="237"/>
      <c r="L862" s="168">
        <v>37.89</v>
      </c>
    </row>
    <row r="863" spans="1:12">
      <c r="A863" s="166">
        <v>72001</v>
      </c>
      <c r="B863" s="229" t="s">
        <v>1091</v>
      </c>
      <c r="C863" s="230"/>
      <c r="D863" s="230"/>
      <c r="E863" s="230"/>
      <c r="F863" s="231"/>
      <c r="G863" s="232" t="s">
        <v>281</v>
      </c>
      <c r="H863" s="233"/>
      <c r="I863" s="169">
        <v>480</v>
      </c>
      <c r="J863" s="234">
        <v>0</v>
      </c>
      <c r="K863" s="235"/>
      <c r="L863" s="169">
        <v>480</v>
      </c>
    </row>
    <row r="864" spans="1:12">
      <c r="A864" s="166">
        <v>72005</v>
      </c>
      <c r="B864" s="229" t="s">
        <v>1092</v>
      </c>
      <c r="C864" s="230"/>
      <c r="D864" s="230"/>
      <c r="E864" s="230"/>
      <c r="F864" s="231"/>
      <c r="G864" s="232" t="s">
        <v>281</v>
      </c>
      <c r="H864" s="233"/>
      <c r="I864" s="170">
        <v>4275.5</v>
      </c>
      <c r="J864" s="234">
        <v>0</v>
      </c>
      <c r="K864" s="235"/>
      <c r="L864" s="170">
        <v>4275.5</v>
      </c>
    </row>
    <row r="865" spans="1:12">
      <c r="A865" s="166">
        <v>72010</v>
      </c>
      <c r="B865" s="229" t="s">
        <v>1093</v>
      </c>
      <c r="C865" s="230"/>
      <c r="D865" s="230"/>
      <c r="E865" s="230"/>
      <c r="F865" s="231"/>
      <c r="G865" s="232" t="s">
        <v>281</v>
      </c>
      <c r="H865" s="233"/>
      <c r="I865" s="170">
        <v>4622.5</v>
      </c>
      <c r="J865" s="234">
        <v>0</v>
      </c>
      <c r="K865" s="235"/>
      <c r="L865" s="170">
        <v>4622.5</v>
      </c>
    </row>
    <row r="866" spans="1:12">
      <c r="A866" s="166">
        <v>72015</v>
      </c>
      <c r="B866" s="229" t="s">
        <v>1094</v>
      </c>
      <c r="C866" s="230"/>
      <c r="D866" s="230"/>
      <c r="E866" s="230"/>
      <c r="F866" s="231"/>
      <c r="G866" s="232" t="s">
        <v>281</v>
      </c>
      <c r="H866" s="233"/>
      <c r="I866" s="170">
        <v>5014.5</v>
      </c>
      <c r="J866" s="234">
        <v>0</v>
      </c>
      <c r="K866" s="235"/>
      <c r="L866" s="170">
        <v>5014.5</v>
      </c>
    </row>
    <row r="867" spans="1:12">
      <c r="A867" s="166">
        <v>72020</v>
      </c>
      <c r="B867" s="229" t="s">
        <v>1095</v>
      </c>
      <c r="C867" s="230"/>
      <c r="D867" s="230"/>
      <c r="E867" s="230"/>
      <c r="F867" s="231"/>
      <c r="G867" s="232" t="s">
        <v>281</v>
      </c>
      <c r="H867" s="233"/>
      <c r="I867" s="170">
        <v>5395</v>
      </c>
      <c r="J867" s="234">
        <v>0</v>
      </c>
      <c r="K867" s="235"/>
      <c r="L867" s="170">
        <v>5395</v>
      </c>
    </row>
    <row r="868" spans="1:12">
      <c r="A868" s="166">
        <v>72025</v>
      </c>
      <c r="B868" s="229" t="s">
        <v>1096</v>
      </c>
      <c r="C868" s="230"/>
      <c r="D868" s="230"/>
      <c r="E868" s="230"/>
      <c r="F868" s="231"/>
      <c r="G868" s="232" t="s">
        <v>281</v>
      </c>
      <c r="H868" s="233"/>
      <c r="I868" s="170">
        <v>5359</v>
      </c>
      <c r="J868" s="234">
        <v>0</v>
      </c>
      <c r="K868" s="235"/>
      <c r="L868" s="170">
        <v>5359</v>
      </c>
    </row>
    <row r="869" spans="1:12">
      <c r="A869" s="166">
        <v>72030</v>
      </c>
      <c r="B869" s="229" t="s">
        <v>1097</v>
      </c>
      <c r="C869" s="230"/>
      <c r="D869" s="230"/>
      <c r="E869" s="230"/>
      <c r="F869" s="231"/>
      <c r="G869" s="232" t="s">
        <v>281</v>
      </c>
      <c r="H869" s="233"/>
      <c r="I869" s="170">
        <v>5790</v>
      </c>
      <c r="J869" s="234">
        <v>0</v>
      </c>
      <c r="K869" s="235"/>
      <c r="L869" s="170">
        <v>5790</v>
      </c>
    </row>
    <row r="870" spans="1:12">
      <c r="A870" s="166">
        <v>72035</v>
      </c>
      <c r="B870" s="229" t="s">
        <v>1098</v>
      </c>
      <c r="C870" s="230"/>
      <c r="D870" s="230"/>
      <c r="E870" s="230"/>
      <c r="F870" s="231"/>
      <c r="G870" s="232" t="s">
        <v>281</v>
      </c>
      <c r="H870" s="233"/>
      <c r="I870" s="170">
        <v>6230</v>
      </c>
      <c r="J870" s="234">
        <v>0</v>
      </c>
      <c r="K870" s="235"/>
      <c r="L870" s="170">
        <v>6230</v>
      </c>
    </row>
    <row r="871" spans="1:12">
      <c r="A871" s="166">
        <v>72040</v>
      </c>
      <c r="B871" s="229" t="s">
        <v>1099</v>
      </c>
      <c r="C871" s="230"/>
      <c r="D871" s="230"/>
      <c r="E871" s="230"/>
      <c r="F871" s="231"/>
      <c r="G871" s="232" t="s">
        <v>281</v>
      </c>
      <c r="H871" s="233"/>
      <c r="I871" s="170">
        <v>6654</v>
      </c>
      <c r="J871" s="234">
        <v>0</v>
      </c>
      <c r="K871" s="235"/>
      <c r="L871" s="170">
        <v>6654</v>
      </c>
    </row>
    <row r="872" spans="1:12">
      <c r="A872" s="166">
        <v>72042</v>
      </c>
      <c r="B872" s="229" t="s">
        <v>1100</v>
      </c>
      <c r="C872" s="230"/>
      <c r="D872" s="230"/>
      <c r="E872" s="230"/>
      <c r="F872" s="231"/>
      <c r="G872" s="232" t="s">
        <v>334</v>
      </c>
      <c r="H872" s="233"/>
      <c r="I872" s="170">
        <v>1000</v>
      </c>
      <c r="J872" s="234">
        <v>0</v>
      </c>
      <c r="K872" s="235"/>
      <c r="L872" s="170">
        <v>1000</v>
      </c>
    </row>
    <row r="873" spans="1:12">
      <c r="A873" s="166">
        <v>72060</v>
      </c>
      <c r="B873" s="229" t="s">
        <v>1101</v>
      </c>
      <c r="C873" s="230"/>
      <c r="D873" s="230"/>
      <c r="E873" s="230"/>
      <c r="F873" s="231"/>
      <c r="G873" s="232" t="s">
        <v>281</v>
      </c>
      <c r="H873" s="233"/>
      <c r="I873" s="169">
        <v>851.5</v>
      </c>
      <c r="J873" s="234">
        <v>0</v>
      </c>
      <c r="K873" s="235"/>
      <c r="L873" s="169">
        <v>851.5</v>
      </c>
    </row>
    <row r="874" spans="1:12">
      <c r="A874" s="166">
        <v>72061</v>
      </c>
      <c r="B874" s="229" t="s">
        <v>1102</v>
      </c>
      <c r="C874" s="230"/>
      <c r="D874" s="230"/>
      <c r="E874" s="230"/>
      <c r="F874" s="231"/>
      <c r="G874" s="232" t="s">
        <v>281</v>
      </c>
      <c r="H874" s="233"/>
      <c r="I874" s="170">
        <v>1100</v>
      </c>
      <c r="J874" s="234">
        <v>0</v>
      </c>
      <c r="K874" s="235"/>
      <c r="L874" s="170">
        <v>1100</v>
      </c>
    </row>
    <row r="875" spans="1:12">
      <c r="A875" s="166">
        <v>72062</v>
      </c>
      <c r="B875" s="229" t="s">
        <v>1103</v>
      </c>
      <c r="C875" s="230"/>
      <c r="D875" s="230"/>
      <c r="E875" s="230"/>
      <c r="F875" s="231"/>
      <c r="G875" s="232" t="s">
        <v>334</v>
      </c>
      <c r="H875" s="233"/>
      <c r="I875" s="170">
        <v>1130</v>
      </c>
      <c r="J875" s="234">
        <v>0</v>
      </c>
      <c r="K875" s="235"/>
      <c r="L875" s="170">
        <v>1130</v>
      </c>
    </row>
    <row r="876" spans="1:12">
      <c r="A876" s="166">
        <v>72080</v>
      </c>
      <c r="B876" s="229" t="s">
        <v>1104</v>
      </c>
      <c r="C876" s="230"/>
      <c r="D876" s="230"/>
      <c r="E876" s="230"/>
      <c r="F876" s="231"/>
      <c r="G876" s="232" t="s">
        <v>326</v>
      </c>
      <c r="H876" s="233"/>
      <c r="I876" s="169">
        <v>120</v>
      </c>
      <c r="J876" s="234">
        <v>0</v>
      </c>
      <c r="K876" s="235"/>
      <c r="L876" s="169">
        <v>120</v>
      </c>
    </row>
    <row r="877" spans="1:12">
      <c r="A877" s="166">
        <v>72085</v>
      </c>
      <c r="B877" s="229" t="s">
        <v>1105</v>
      </c>
      <c r="C877" s="230"/>
      <c r="D877" s="230"/>
      <c r="E877" s="230"/>
      <c r="F877" s="231"/>
      <c r="G877" s="232" t="s">
        <v>326</v>
      </c>
      <c r="H877" s="233"/>
      <c r="I877" s="169">
        <v>150</v>
      </c>
      <c r="J877" s="234">
        <v>0</v>
      </c>
      <c r="K877" s="235"/>
      <c r="L877" s="169">
        <v>150</v>
      </c>
    </row>
    <row r="878" spans="1:12">
      <c r="A878" s="166">
        <v>72100</v>
      </c>
      <c r="B878" s="229" t="s">
        <v>1106</v>
      </c>
      <c r="C878" s="230"/>
      <c r="D878" s="230"/>
      <c r="E878" s="230"/>
      <c r="F878" s="231"/>
      <c r="G878" s="232" t="s">
        <v>281</v>
      </c>
      <c r="H878" s="233"/>
      <c r="I878" s="168">
        <v>36.17</v>
      </c>
      <c r="J878" s="236">
        <v>26.43</v>
      </c>
      <c r="K878" s="237"/>
      <c r="L878" s="168">
        <v>62.6</v>
      </c>
    </row>
    <row r="879" spans="1:12">
      <c r="A879" s="166">
        <v>72101</v>
      </c>
      <c r="B879" s="229" t="s">
        <v>1107</v>
      </c>
      <c r="C879" s="230"/>
      <c r="D879" s="230"/>
      <c r="E879" s="230"/>
      <c r="F879" s="231"/>
      <c r="G879" s="232" t="s">
        <v>281</v>
      </c>
      <c r="H879" s="233"/>
      <c r="I879" s="168">
        <v>86.36</v>
      </c>
      <c r="J879" s="236">
        <v>26.43</v>
      </c>
      <c r="K879" s="237"/>
      <c r="L879" s="169">
        <v>112.79</v>
      </c>
    </row>
    <row r="880" spans="1:12">
      <c r="A880" s="166">
        <v>72120</v>
      </c>
      <c r="B880" s="229" t="s">
        <v>1108</v>
      </c>
      <c r="C880" s="230"/>
      <c r="D880" s="230"/>
      <c r="E880" s="230"/>
      <c r="F880" s="231"/>
      <c r="G880" s="232" t="s">
        <v>281</v>
      </c>
      <c r="H880" s="233"/>
      <c r="I880" s="168">
        <v>33.35</v>
      </c>
      <c r="J880" s="236">
        <v>26.43</v>
      </c>
      <c r="K880" s="237"/>
      <c r="L880" s="168">
        <v>59.78</v>
      </c>
    </row>
    <row r="881" spans="1:12">
      <c r="A881" s="166">
        <v>72125</v>
      </c>
      <c r="B881" s="229" t="s">
        <v>1109</v>
      </c>
      <c r="C881" s="230"/>
      <c r="D881" s="230"/>
      <c r="E881" s="230"/>
      <c r="F881" s="231"/>
      <c r="G881" s="232" t="s">
        <v>281</v>
      </c>
      <c r="H881" s="233"/>
      <c r="I881" s="168">
        <v>35.43</v>
      </c>
      <c r="J881" s="236">
        <v>26.43</v>
      </c>
      <c r="K881" s="237"/>
      <c r="L881" s="168">
        <v>61.86</v>
      </c>
    </row>
    <row r="882" spans="1:12">
      <c r="A882" s="166">
        <v>72128</v>
      </c>
      <c r="B882" s="229" t="s">
        <v>1110</v>
      </c>
      <c r="C882" s="230"/>
      <c r="D882" s="230"/>
      <c r="E882" s="230"/>
      <c r="F882" s="231"/>
      <c r="G882" s="232" t="s">
        <v>281</v>
      </c>
      <c r="H882" s="233"/>
      <c r="I882" s="168">
        <v>95.69</v>
      </c>
      <c r="J882" s="236">
        <v>39.65</v>
      </c>
      <c r="K882" s="237"/>
      <c r="L882" s="169">
        <v>135.34</v>
      </c>
    </row>
    <row r="883" spans="1:12">
      <c r="A883" s="166">
        <v>72130</v>
      </c>
      <c r="B883" s="229" t="s">
        <v>1111</v>
      </c>
      <c r="C883" s="230"/>
      <c r="D883" s="230"/>
      <c r="E883" s="230"/>
      <c r="F883" s="231"/>
      <c r="G883" s="232" t="s">
        <v>281</v>
      </c>
      <c r="H883" s="233"/>
      <c r="I883" s="169">
        <v>366.73</v>
      </c>
      <c r="J883" s="236">
        <v>39.65</v>
      </c>
      <c r="K883" s="237"/>
      <c r="L883" s="169">
        <v>406.38</v>
      </c>
    </row>
    <row r="884" spans="1:12">
      <c r="A884" s="166">
        <v>72135</v>
      </c>
      <c r="B884" s="229" t="s">
        <v>1112</v>
      </c>
      <c r="C884" s="230"/>
      <c r="D884" s="230"/>
      <c r="E884" s="230"/>
      <c r="F884" s="231"/>
      <c r="G884" s="232" t="s">
        <v>281</v>
      </c>
      <c r="H884" s="233"/>
      <c r="I884" s="169">
        <v>182.44</v>
      </c>
      <c r="J884" s="236">
        <v>26.43</v>
      </c>
      <c r="K884" s="237"/>
      <c r="L884" s="169">
        <v>208.87</v>
      </c>
    </row>
    <row r="885" spans="1:12">
      <c r="A885" s="166">
        <v>72140</v>
      </c>
      <c r="B885" s="229" t="s">
        <v>1113</v>
      </c>
      <c r="C885" s="230"/>
      <c r="D885" s="230"/>
      <c r="E885" s="230"/>
      <c r="F885" s="231"/>
      <c r="G885" s="232" t="s">
        <v>281</v>
      </c>
      <c r="H885" s="233"/>
      <c r="I885" s="168">
        <v>43.88</v>
      </c>
      <c r="J885" s="236">
        <v>26.43</v>
      </c>
      <c r="K885" s="237"/>
      <c r="L885" s="168">
        <v>70.31</v>
      </c>
    </row>
    <row r="886" spans="1:12">
      <c r="A886" s="166">
        <v>72145</v>
      </c>
      <c r="B886" s="229" t="s">
        <v>1114</v>
      </c>
      <c r="C886" s="230"/>
      <c r="D886" s="230"/>
      <c r="E886" s="230"/>
      <c r="F886" s="231"/>
      <c r="G886" s="232" t="s">
        <v>334</v>
      </c>
      <c r="H886" s="233"/>
      <c r="I886" s="168">
        <v>17.64</v>
      </c>
      <c r="J886" s="234">
        <v>0.39</v>
      </c>
      <c r="K886" s="235"/>
      <c r="L886" s="168">
        <v>18.03</v>
      </c>
    </row>
    <row r="887" spans="1:12">
      <c r="A887" s="166">
        <v>72160</v>
      </c>
      <c r="B887" s="229" t="s">
        <v>1115</v>
      </c>
      <c r="C887" s="230"/>
      <c r="D887" s="230"/>
      <c r="E887" s="230"/>
      <c r="F887" s="231"/>
      <c r="G887" s="232" t="s">
        <v>281</v>
      </c>
      <c r="H887" s="233"/>
      <c r="I887" s="167">
        <v>6.04</v>
      </c>
      <c r="J887" s="234">
        <v>5.55</v>
      </c>
      <c r="K887" s="235"/>
      <c r="L887" s="168">
        <v>11.59</v>
      </c>
    </row>
    <row r="888" spans="1:12">
      <c r="A888" s="166">
        <v>72170</v>
      </c>
      <c r="B888" s="229" t="s">
        <v>1116</v>
      </c>
      <c r="C888" s="230"/>
      <c r="D888" s="230"/>
      <c r="E888" s="230"/>
      <c r="F888" s="231"/>
      <c r="G888" s="232" t="s">
        <v>281</v>
      </c>
      <c r="H888" s="233"/>
      <c r="I888" s="169">
        <v>201.03</v>
      </c>
      <c r="J888" s="236">
        <v>52.86</v>
      </c>
      <c r="K888" s="237"/>
      <c r="L888" s="169">
        <v>253.89</v>
      </c>
    </row>
    <row r="889" spans="1:12">
      <c r="A889" s="166">
        <v>72175</v>
      </c>
      <c r="B889" s="229" t="s">
        <v>1117</v>
      </c>
      <c r="C889" s="230"/>
      <c r="D889" s="230"/>
      <c r="E889" s="230"/>
      <c r="F889" s="231"/>
      <c r="G889" s="232" t="s">
        <v>281</v>
      </c>
      <c r="H889" s="233"/>
      <c r="I889" s="169">
        <v>264.56</v>
      </c>
      <c r="J889" s="236">
        <v>52.86</v>
      </c>
      <c r="K889" s="237"/>
      <c r="L889" s="169">
        <v>317.42</v>
      </c>
    </row>
    <row r="890" spans="1:12">
      <c r="A890" s="166">
        <v>72180</v>
      </c>
      <c r="B890" s="229" t="s">
        <v>1118</v>
      </c>
      <c r="C890" s="230"/>
      <c r="D890" s="230"/>
      <c r="E890" s="230"/>
      <c r="F890" s="231"/>
      <c r="G890" s="232" t="s">
        <v>281</v>
      </c>
      <c r="H890" s="233"/>
      <c r="I890" s="169">
        <v>380.19</v>
      </c>
      <c r="J890" s="236">
        <v>52.86</v>
      </c>
      <c r="K890" s="237"/>
      <c r="L890" s="169">
        <v>433.05</v>
      </c>
    </row>
    <row r="891" spans="1:12">
      <c r="A891" s="166">
        <v>72185</v>
      </c>
      <c r="B891" s="229" t="s">
        <v>1119</v>
      </c>
      <c r="C891" s="230"/>
      <c r="D891" s="230"/>
      <c r="E891" s="230"/>
      <c r="F891" s="231"/>
      <c r="G891" s="232" t="s">
        <v>281</v>
      </c>
      <c r="H891" s="233"/>
      <c r="I891" s="169">
        <v>219.28</v>
      </c>
      <c r="J891" s="236">
        <v>52.86</v>
      </c>
      <c r="K891" s="237"/>
      <c r="L891" s="169">
        <v>272.14</v>
      </c>
    </row>
    <row r="892" spans="1:12">
      <c r="A892" s="166">
        <v>72190</v>
      </c>
      <c r="B892" s="229" t="s">
        <v>1120</v>
      </c>
      <c r="C892" s="230"/>
      <c r="D892" s="230"/>
      <c r="E892" s="230"/>
      <c r="F892" s="231"/>
      <c r="G892" s="232" t="s">
        <v>281</v>
      </c>
      <c r="H892" s="233"/>
      <c r="I892" s="169">
        <v>405.35</v>
      </c>
      <c r="J892" s="236">
        <v>79.290000000000006</v>
      </c>
      <c r="K892" s="237"/>
      <c r="L892" s="169">
        <v>484.64</v>
      </c>
    </row>
    <row r="893" spans="1:12">
      <c r="A893" s="166">
        <v>72195</v>
      </c>
      <c r="B893" s="229" t="s">
        <v>1121</v>
      </c>
      <c r="C893" s="230"/>
      <c r="D893" s="230"/>
      <c r="E893" s="230"/>
      <c r="F893" s="231"/>
      <c r="G893" s="232" t="s">
        <v>281</v>
      </c>
      <c r="H893" s="233"/>
      <c r="I893" s="169">
        <v>281.11</v>
      </c>
      <c r="J893" s="236">
        <v>79.290000000000006</v>
      </c>
      <c r="K893" s="237"/>
      <c r="L893" s="169">
        <v>360.4</v>
      </c>
    </row>
    <row r="894" spans="1:12">
      <c r="A894" s="166">
        <v>72198</v>
      </c>
      <c r="B894" s="229" t="s">
        <v>1122</v>
      </c>
      <c r="C894" s="230"/>
      <c r="D894" s="230"/>
      <c r="E894" s="230"/>
      <c r="F894" s="231"/>
      <c r="G894" s="232" t="s">
        <v>281</v>
      </c>
      <c r="H894" s="233"/>
      <c r="I894" s="169">
        <v>343.82</v>
      </c>
      <c r="J894" s="236">
        <v>79.290000000000006</v>
      </c>
      <c r="K894" s="237"/>
      <c r="L894" s="169">
        <v>423.11</v>
      </c>
    </row>
    <row r="895" spans="1:12">
      <c r="A895" s="166">
        <v>72201</v>
      </c>
      <c r="B895" s="229" t="s">
        <v>1123</v>
      </c>
      <c r="C895" s="230"/>
      <c r="D895" s="230"/>
      <c r="E895" s="230"/>
      <c r="F895" s="231"/>
      <c r="G895" s="232" t="s">
        <v>281</v>
      </c>
      <c r="H895" s="233"/>
      <c r="I895" s="169">
        <v>371.94</v>
      </c>
      <c r="J895" s="238">
        <v>105.72</v>
      </c>
      <c r="K895" s="239"/>
      <c r="L895" s="169">
        <v>477.66</v>
      </c>
    </row>
    <row r="896" spans="1:12">
      <c r="A896" s="166">
        <v>72205</v>
      </c>
      <c r="B896" s="229" t="s">
        <v>1124</v>
      </c>
      <c r="C896" s="230"/>
      <c r="D896" s="230"/>
      <c r="E896" s="230"/>
      <c r="F896" s="231"/>
      <c r="G896" s="232" t="s">
        <v>281</v>
      </c>
      <c r="H896" s="233"/>
      <c r="I896" s="169">
        <v>463.05</v>
      </c>
      <c r="J896" s="238">
        <v>132.15</v>
      </c>
      <c r="K896" s="239"/>
      <c r="L896" s="169">
        <v>595.20000000000005</v>
      </c>
    </row>
    <row r="897" spans="1:12">
      <c r="A897" s="166">
        <v>72210</v>
      </c>
      <c r="B897" s="229" t="s">
        <v>1125</v>
      </c>
      <c r="C897" s="230"/>
      <c r="D897" s="230"/>
      <c r="E897" s="230"/>
      <c r="F897" s="231"/>
      <c r="G897" s="232" t="s">
        <v>281</v>
      </c>
      <c r="H897" s="233"/>
      <c r="I897" s="168">
        <v>28.63</v>
      </c>
      <c r="J897" s="236">
        <v>26.43</v>
      </c>
      <c r="K897" s="237"/>
      <c r="L897" s="168">
        <v>55.06</v>
      </c>
    </row>
    <row r="898" spans="1:12">
      <c r="A898" s="166">
        <v>72215</v>
      </c>
      <c r="B898" s="229" t="s">
        <v>1126</v>
      </c>
      <c r="C898" s="230"/>
      <c r="D898" s="230"/>
      <c r="E898" s="230"/>
      <c r="F898" s="231"/>
      <c r="G898" s="232" t="s">
        <v>281</v>
      </c>
      <c r="H898" s="233"/>
      <c r="I898" s="168">
        <v>89.82</v>
      </c>
      <c r="J898" s="236">
        <v>39.65</v>
      </c>
      <c r="K898" s="237"/>
      <c r="L898" s="169">
        <v>129.47</v>
      </c>
    </row>
    <row r="899" spans="1:12">
      <c r="A899" s="166">
        <v>72220</v>
      </c>
      <c r="B899" s="229" t="s">
        <v>1127</v>
      </c>
      <c r="C899" s="230"/>
      <c r="D899" s="230"/>
      <c r="E899" s="230"/>
      <c r="F899" s="231"/>
      <c r="G899" s="232" t="s">
        <v>281</v>
      </c>
      <c r="H899" s="233"/>
      <c r="I899" s="168">
        <v>10.98</v>
      </c>
      <c r="J899" s="236">
        <v>26.43</v>
      </c>
      <c r="K899" s="237"/>
      <c r="L899" s="168">
        <v>37.409999999999997</v>
      </c>
    </row>
    <row r="900" spans="1:12">
      <c r="A900" s="166">
        <v>72221</v>
      </c>
      <c r="B900" s="229" t="s">
        <v>1128</v>
      </c>
      <c r="C900" s="230"/>
      <c r="D900" s="230"/>
      <c r="E900" s="230"/>
      <c r="F900" s="231"/>
      <c r="G900" s="232" t="s">
        <v>281</v>
      </c>
      <c r="H900" s="233"/>
      <c r="I900" s="168">
        <v>18.47</v>
      </c>
      <c r="J900" s="236">
        <v>26.43</v>
      </c>
      <c r="K900" s="237"/>
      <c r="L900" s="168">
        <v>44.9</v>
      </c>
    </row>
    <row r="901" spans="1:12">
      <c r="A901" s="166">
        <v>72226</v>
      </c>
      <c r="B901" s="229" t="s">
        <v>1129</v>
      </c>
      <c r="C901" s="230"/>
      <c r="D901" s="230"/>
      <c r="E901" s="230"/>
      <c r="F901" s="231"/>
      <c r="G901" s="232" t="s">
        <v>334</v>
      </c>
      <c r="H901" s="233"/>
      <c r="I901" s="169">
        <v>323.68</v>
      </c>
      <c r="J901" s="234">
        <v>4.41</v>
      </c>
      <c r="K901" s="235"/>
      <c r="L901" s="169">
        <v>328.09</v>
      </c>
    </row>
    <row r="902" spans="1:12">
      <c r="A902" s="166">
        <v>72227</v>
      </c>
      <c r="B902" s="229" t="s">
        <v>1130</v>
      </c>
      <c r="C902" s="230"/>
      <c r="D902" s="230"/>
      <c r="E902" s="230"/>
      <c r="F902" s="231"/>
      <c r="G902" s="232" t="s">
        <v>334</v>
      </c>
      <c r="H902" s="233"/>
      <c r="I902" s="169">
        <v>957.3</v>
      </c>
      <c r="J902" s="234">
        <v>2.2000000000000002</v>
      </c>
      <c r="K902" s="235"/>
      <c r="L902" s="169">
        <v>959.5</v>
      </c>
    </row>
    <row r="903" spans="1:12">
      <c r="A903" s="166">
        <v>72228</v>
      </c>
      <c r="B903" s="229" t="s">
        <v>1131</v>
      </c>
      <c r="C903" s="230"/>
      <c r="D903" s="230"/>
      <c r="E903" s="230"/>
      <c r="F903" s="231"/>
      <c r="G903" s="232" t="s">
        <v>334</v>
      </c>
      <c r="H903" s="233"/>
      <c r="I903" s="170">
        <v>1284.05</v>
      </c>
      <c r="J903" s="234">
        <v>2.2000000000000002</v>
      </c>
      <c r="K903" s="235"/>
      <c r="L903" s="170">
        <v>1286.25</v>
      </c>
    </row>
    <row r="904" spans="1:12">
      <c r="A904" s="166">
        <v>72230</v>
      </c>
      <c r="B904" s="229" t="s">
        <v>1132</v>
      </c>
      <c r="C904" s="230"/>
      <c r="D904" s="230"/>
      <c r="E904" s="230"/>
      <c r="F904" s="231"/>
      <c r="G904" s="232" t="s">
        <v>281</v>
      </c>
      <c r="H904" s="233"/>
      <c r="I904" s="167">
        <v>9.44</v>
      </c>
      <c r="J904" s="236">
        <v>13.22</v>
      </c>
      <c r="K904" s="237"/>
      <c r="L904" s="168">
        <v>22.66</v>
      </c>
    </row>
    <row r="905" spans="1:12">
      <c r="A905" s="166">
        <v>72231</v>
      </c>
      <c r="B905" s="229" t="s">
        <v>1133</v>
      </c>
      <c r="C905" s="230"/>
      <c r="D905" s="230"/>
      <c r="E905" s="230"/>
      <c r="F905" s="231"/>
      <c r="G905" s="232" t="s">
        <v>281</v>
      </c>
      <c r="H905" s="233"/>
      <c r="I905" s="168">
        <v>20.38</v>
      </c>
      <c r="J905" s="236">
        <v>26.43</v>
      </c>
      <c r="K905" s="237"/>
      <c r="L905" s="168">
        <v>46.81</v>
      </c>
    </row>
    <row r="906" spans="1:12">
      <c r="A906" s="166">
        <v>72232</v>
      </c>
      <c r="B906" s="229" t="s">
        <v>1134</v>
      </c>
      <c r="C906" s="230"/>
      <c r="D906" s="230"/>
      <c r="E906" s="230"/>
      <c r="F906" s="231"/>
      <c r="G906" s="232" t="s">
        <v>281</v>
      </c>
      <c r="H906" s="233"/>
      <c r="I906" s="168">
        <v>31.46</v>
      </c>
      <c r="J906" s="236">
        <v>39.65</v>
      </c>
      <c r="K906" s="237"/>
      <c r="L906" s="168">
        <v>71.11</v>
      </c>
    </row>
    <row r="907" spans="1:12">
      <c r="A907" s="166">
        <v>72233</v>
      </c>
      <c r="B907" s="229" t="s">
        <v>1135</v>
      </c>
      <c r="C907" s="230"/>
      <c r="D907" s="230"/>
      <c r="E907" s="230"/>
      <c r="F907" s="231"/>
      <c r="G907" s="232" t="s">
        <v>281</v>
      </c>
      <c r="H907" s="233"/>
      <c r="I907" s="168">
        <v>52.3</v>
      </c>
      <c r="J907" s="236">
        <v>52.86</v>
      </c>
      <c r="K907" s="237"/>
      <c r="L907" s="169">
        <v>105.16</v>
      </c>
    </row>
    <row r="908" spans="1:12">
      <c r="A908" s="166">
        <v>72235</v>
      </c>
      <c r="B908" s="229" t="s">
        <v>1136</v>
      </c>
      <c r="C908" s="230"/>
      <c r="D908" s="230"/>
      <c r="E908" s="230"/>
      <c r="F908" s="231"/>
      <c r="G908" s="232" t="s">
        <v>281</v>
      </c>
      <c r="H908" s="233"/>
      <c r="I908" s="168">
        <v>51.06</v>
      </c>
      <c r="J908" s="236">
        <v>21.14</v>
      </c>
      <c r="K908" s="237"/>
      <c r="L908" s="168">
        <v>72.2</v>
      </c>
    </row>
    <row r="909" spans="1:12">
      <c r="A909" s="166">
        <v>72236</v>
      </c>
      <c r="B909" s="229" t="s">
        <v>1137</v>
      </c>
      <c r="C909" s="230"/>
      <c r="D909" s="230"/>
      <c r="E909" s="230"/>
      <c r="F909" s="231"/>
      <c r="G909" s="232" t="s">
        <v>281</v>
      </c>
      <c r="H909" s="233"/>
      <c r="I909" s="168">
        <v>63.7</v>
      </c>
      <c r="J909" s="236">
        <v>21.14</v>
      </c>
      <c r="K909" s="237"/>
      <c r="L909" s="168">
        <v>84.84</v>
      </c>
    </row>
    <row r="910" spans="1:12">
      <c r="A910" s="166">
        <v>72237</v>
      </c>
      <c r="B910" s="229" t="s">
        <v>1138</v>
      </c>
      <c r="C910" s="230"/>
      <c r="D910" s="230"/>
      <c r="E910" s="230"/>
      <c r="F910" s="231"/>
      <c r="G910" s="232" t="s">
        <v>281</v>
      </c>
      <c r="H910" s="233"/>
      <c r="I910" s="168">
        <v>71.16</v>
      </c>
      <c r="J910" s="236">
        <v>21.14</v>
      </c>
      <c r="K910" s="237"/>
      <c r="L910" s="168">
        <v>92.3</v>
      </c>
    </row>
    <row r="911" spans="1:12">
      <c r="A911" s="166">
        <v>72238</v>
      </c>
      <c r="B911" s="229" t="s">
        <v>1139</v>
      </c>
      <c r="C911" s="230"/>
      <c r="D911" s="230"/>
      <c r="E911" s="230"/>
      <c r="F911" s="231"/>
      <c r="G911" s="232" t="s">
        <v>281</v>
      </c>
      <c r="H911" s="233"/>
      <c r="I911" s="168">
        <v>80.150000000000006</v>
      </c>
      <c r="J911" s="236">
        <v>21.14</v>
      </c>
      <c r="K911" s="237"/>
      <c r="L911" s="169">
        <v>101.29</v>
      </c>
    </row>
    <row r="912" spans="1:12">
      <c r="A912" s="166">
        <v>72239</v>
      </c>
      <c r="B912" s="229" t="s">
        <v>1140</v>
      </c>
      <c r="C912" s="230"/>
      <c r="D912" s="230"/>
      <c r="E912" s="230"/>
      <c r="F912" s="231"/>
      <c r="G912" s="232" t="s">
        <v>281</v>
      </c>
      <c r="H912" s="233"/>
      <c r="I912" s="169">
        <v>264.27</v>
      </c>
      <c r="J912" s="236">
        <v>21.14</v>
      </c>
      <c r="K912" s="237"/>
      <c r="L912" s="169">
        <v>285.41000000000003</v>
      </c>
    </row>
    <row r="913" spans="1:12">
      <c r="A913" s="166">
        <v>72240</v>
      </c>
      <c r="B913" s="229" t="s">
        <v>1141</v>
      </c>
      <c r="C913" s="230"/>
      <c r="D913" s="230"/>
      <c r="E913" s="230"/>
      <c r="F913" s="231"/>
      <c r="G913" s="232" t="s">
        <v>281</v>
      </c>
      <c r="H913" s="233"/>
      <c r="I913" s="169">
        <v>375.96</v>
      </c>
      <c r="J913" s="236">
        <v>21.14</v>
      </c>
      <c r="K913" s="237"/>
      <c r="L913" s="169">
        <v>397.1</v>
      </c>
    </row>
    <row r="914" spans="1:12">
      <c r="A914" s="166">
        <v>72241</v>
      </c>
      <c r="B914" s="229" t="s">
        <v>1142</v>
      </c>
      <c r="C914" s="230"/>
      <c r="D914" s="230"/>
      <c r="E914" s="230"/>
      <c r="F914" s="231"/>
      <c r="G914" s="232" t="s">
        <v>281</v>
      </c>
      <c r="H914" s="233"/>
      <c r="I914" s="168">
        <v>29.18</v>
      </c>
      <c r="J914" s="236">
        <v>21.14</v>
      </c>
      <c r="K914" s="237"/>
      <c r="L914" s="168">
        <v>50.32</v>
      </c>
    </row>
    <row r="915" spans="1:12">
      <c r="A915" s="166">
        <v>72242</v>
      </c>
      <c r="B915" s="229" t="s">
        <v>1143</v>
      </c>
      <c r="C915" s="230"/>
      <c r="D915" s="230"/>
      <c r="E915" s="230"/>
      <c r="F915" s="231"/>
      <c r="G915" s="232" t="s">
        <v>281</v>
      </c>
      <c r="H915" s="233"/>
      <c r="I915" s="168">
        <v>52.42</v>
      </c>
      <c r="J915" s="236">
        <v>21.14</v>
      </c>
      <c r="K915" s="237"/>
      <c r="L915" s="168">
        <v>73.56</v>
      </c>
    </row>
    <row r="916" spans="1:12">
      <c r="A916" s="166">
        <v>72243</v>
      </c>
      <c r="B916" s="229" t="s">
        <v>1144</v>
      </c>
      <c r="C916" s="230"/>
      <c r="D916" s="230"/>
      <c r="E916" s="230"/>
      <c r="F916" s="231"/>
      <c r="G916" s="232" t="s">
        <v>281</v>
      </c>
      <c r="H916" s="233"/>
      <c r="I916" s="168">
        <v>63.91</v>
      </c>
      <c r="J916" s="236">
        <v>21.14</v>
      </c>
      <c r="K916" s="237"/>
      <c r="L916" s="168">
        <v>85.05</v>
      </c>
    </row>
    <row r="917" spans="1:12">
      <c r="A917" s="166">
        <v>72244</v>
      </c>
      <c r="B917" s="229" t="s">
        <v>1145</v>
      </c>
      <c r="C917" s="230"/>
      <c r="D917" s="230"/>
      <c r="E917" s="230"/>
      <c r="F917" s="231"/>
      <c r="G917" s="232" t="s">
        <v>281</v>
      </c>
      <c r="H917" s="233"/>
      <c r="I917" s="168">
        <v>35.83</v>
      </c>
      <c r="J917" s="236">
        <v>21.14</v>
      </c>
      <c r="K917" s="237"/>
      <c r="L917" s="168">
        <v>56.97</v>
      </c>
    </row>
    <row r="918" spans="1:12">
      <c r="A918" s="166">
        <v>72245</v>
      </c>
      <c r="B918" s="229" t="s">
        <v>1146</v>
      </c>
      <c r="C918" s="230"/>
      <c r="D918" s="230"/>
      <c r="E918" s="230"/>
      <c r="F918" s="231"/>
      <c r="G918" s="232" t="s">
        <v>281</v>
      </c>
      <c r="H918" s="233"/>
      <c r="I918" s="168">
        <v>54.69</v>
      </c>
      <c r="J918" s="236">
        <v>21.14</v>
      </c>
      <c r="K918" s="237"/>
      <c r="L918" s="168">
        <v>75.83</v>
      </c>
    </row>
    <row r="919" spans="1:12">
      <c r="A919" s="166">
        <v>72250</v>
      </c>
      <c r="B919" s="229" t="s">
        <v>1147</v>
      </c>
      <c r="C919" s="230"/>
      <c r="D919" s="230"/>
      <c r="E919" s="230"/>
      <c r="F919" s="231"/>
      <c r="G919" s="232" t="s">
        <v>281</v>
      </c>
      <c r="H919" s="233"/>
      <c r="I919" s="168">
        <v>54.92</v>
      </c>
      <c r="J919" s="236">
        <v>21.14</v>
      </c>
      <c r="K919" s="237"/>
      <c r="L919" s="168">
        <v>76.06</v>
      </c>
    </row>
    <row r="920" spans="1:12">
      <c r="A920" s="166">
        <v>72254</v>
      </c>
      <c r="B920" s="229" t="s">
        <v>1148</v>
      </c>
      <c r="C920" s="230"/>
      <c r="D920" s="230"/>
      <c r="E920" s="230"/>
      <c r="F920" s="231"/>
      <c r="G920" s="232" t="s">
        <v>281</v>
      </c>
      <c r="H920" s="233"/>
      <c r="I920" s="168">
        <v>19.690000000000001</v>
      </c>
      <c r="J920" s="234">
        <v>4.6500000000000004</v>
      </c>
      <c r="K920" s="235"/>
      <c r="L920" s="168">
        <v>24.34</v>
      </c>
    </row>
    <row r="921" spans="1:12">
      <c r="A921" s="166">
        <v>72255</v>
      </c>
      <c r="B921" s="229" t="s">
        <v>1149</v>
      </c>
      <c r="C921" s="230"/>
      <c r="D921" s="230"/>
      <c r="E921" s="230"/>
      <c r="F921" s="231"/>
      <c r="G921" s="232" t="s">
        <v>281</v>
      </c>
      <c r="H921" s="233"/>
      <c r="I921" s="168">
        <v>21.35</v>
      </c>
      <c r="J921" s="234">
        <v>4.6500000000000004</v>
      </c>
      <c r="K921" s="235"/>
      <c r="L921" s="168">
        <v>26</v>
      </c>
    </row>
    <row r="922" spans="1:12">
      <c r="A922" s="166">
        <v>72256</v>
      </c>
      <c r="B922" s="229" t="s">
        <v>1150</v>
      </c>
      <c r="C922" s="230"/>
      <c r="D922" s="230"/>
      <c r="E922" s="230"/>
      <c r="F922" s="231"/>
      <c r="G922" s="232" t="s">
        <v>281</v>
      </c>
      <c r="H922" s="233"/>
      <c r="I922" s="168">
        <v>21.33</v>
      </c>
      <c r="J922" s="234">
        <v>4.6500000000000004</v>
      </c>
      <c r="K922" s="235"/>
      <c r="L922" s="168">
        <v>25.98</v>
      </c>
    </row>
    <row r="923" spans="1:12">
      <c r="A923" s="166">
        <v>72257</v>
      </c>
      <c r="B923" s="229" t="s">
        <v>1151</v>
      </c>
      <c r="C923" s="230"/>
      <c r="D923" s="230"/>
      <c r="E923" s="230"/>
      <c r="F923" s="231"/>
      <c r="G923" s="232" t="s">
        <v>281</v>
      </c>
      <c r="H923" s="233"/>
      <c r="I923" s="168">
        <v>20.149999999999999</v>
      </c>
      <c r="J923" s="234">
        <v>4.6500000000000004</v>
      </c>
      <c r="K923" s="235"/>
      <c r="L923" s="168">
        <v>24.8</v>
      </c>
    </row>
    <row r="924" spans="1:12">
      <c r="A924" s="166">
        <v>72260</v>
      </c>
      <c r="B924" s="229" t="s">
        <v>1152</v>
      </c>
      <c r="C924" s="230"/>
      <c r="D924" s="230"/>
      <c r="E924" s="230"/>
      <c r="F924" s="231"/>
      <c r="G924" s="232" t="s">
        <v>281</v>
      </c>
      <c r="H924" s="233"/>
      <c r="I924" s="168">
        <v>14.15</v>
      </c>
      <c r="J924" s="234">
        <v>4.6500000000000004</v>
      </c>
      <c r="K924" s="235"/>
      <c r="L924" s="168">
        <v>18.8</v>
      </c>
    </row>
    <row r="925" spans="1:12">
      <c r="A925" s="166">
        <v>72261</v>
      </c>
      <c r="B925" s="229" t="s">
        <v>1153</v>
      </c>
      <c r="C925" s="230"/>
      <c r="D925" s="230"/>
      <c r="E925" s="230"/>
      <c r="F925" s="231"/>
      <c r="G925" s="232" t="s">
        <v>281</v>
      </c>
      <c r="H925" s="233"/>
      <c r="I925" s="168">
        <v>15.68</v>
      </c>
      <c r="J925" s="234">
        <v>4.6500000000000004</v>
      </c>
      <c r="K925" s="235"/>
      <c r="L925" s="168">
        <v>20.329999999999998</v>
      </c>
    </row>
    <row r="926" spans="1:12">
      <c r="A926" s="166">
        <v>72263</v>
      </c>
      <c r="B926" s="229" t="s">
        <v>1154</v>
      </c>
      <c r="C926" s="230"/>
      <c r="D926" s="230"/>
      <c r="E926" s="230"/>
      <c r="F926" s="231"/>
      <c r="G926" s="232" t="s">
        <v>281</v>
      </c>
      <c r="H926" s="233"/>
      <c r="I926" s="168">
        <v>17.78</v>
      </c>
      <c r="J926" s="234">
        <v>4.6500000000000004</v>
      </c>
      <c r="K926" s="235"/>
      <c r="L926" s="168">
        <v>22.43</v>
      </c>
    </row>
    <row r="927" spans="1:12">
      <c r="A927" s="166">
        <v>72264</v>
      </c>
      <c r="B927" s="229" t="s">
        <v>1155</v>
      </c>
      <c r="C927" s="230"/>
      <c r="D927" s="230"/>
      <c r="E927" s="230"/>
      <c r="F927" s="231"/>
      <c r="G927" s="232" t="s">
        <v>281</v>
      </c>
      <c r="H927" s="233"/>
      <c r="I927" s="168">
        <v>17.899999999999999</v>
      </c>
      <c r="J927" s="234">
        <v>4.6500000000000004</v>
      </c>
      <c r="K927" s="235"/>
      <c r="L927" s="168">
        <v>22.55</v>
      </c>
    </row>
    <row r="928" spans="1:12">
      <c r="A928" s="166">
        <v>72265</v>
      </c>
      <c r="B928" s="229" t="s">
        <v>1156</v>
      </c>
      <c r="C928" s="230"/>
      <c r="D928" s="230"/>
      <c r="E928" s="230"/>
      <c r="F928" s="231"/>
      <c r="G928" s="232" t="s">
        <v>281</v>
      </c>
      <c r="H928" s="233"/>
      <c r="I928" s="168">
        <v>19.78</v>
      </c>
      <c r="J928" s="234">
        <v>4.6500000000000004</v>
      </c>
      <c r="K928" s="235"/>
      <c r="L928" s="168">
        <v>24.43</v>
      </c>
    </row>
    <row r="929" spans="1:12">
      <c r="A929" s="166">
        <v>72266</v>
      </c>
      <c r="B929" s="229" t="s">
        <v>1157</v>
      </c>
      <c r="C929" s="230"/>
      <c r="D929" s="230"/>
      <c r="E929" s="230"/>
      <c r="F929" s="231"/>
      <c r="G929" s="232" t="s">
        <v>281</v>
      </c>
      <c r="H929" s="233"/>
      <c r="I929" s="168">
        <v>19.100000000000001</v>
      </c>
      <c r="J929" s="234">
        <v>4.6500000000000004</v>
      </c>
      <c r="K929" s="235"/>
      <c r="L929" s="168">
        <v>23.75</v>
      </c>
    </row>
    <row r="930" spans="1:12">
      <c r="A930" s="166">
        <v>72267</v>
      </c>
      <c r="B930" s="229" t="s">
        <v>1158</v>
      </c>
      <c r="C930" s="230"/>
      <c r="D930" s="230"/>
      <c r="E930" s="230"/>
      <c r="F930" s="231"/>
      <c r="G930" s="232" t="s">
        <v>281</v>
      </c>
      <c r="H930" s="233"/>
      <c r="I930" s="168">
        <v>18.8</v>
      </c>
      <c r="J930" s="234">
        <v>4.2300000000000004</v>
      </c>
      <c r="K930" s="235"/>
      <c r="L930" s="168">
        <v>23.03</v>
      </c>
    </row>
    <row r="931" spans="1:12">
      <c r="A931" s="166">
        <v>72268</v>
      </c>
      <c r="B931" s="229" t="s">
        <v>1159</v>
      </c>
      <c r="C931" s="230"/>
      <c r="D931" s="230"/>
      <c r="E931" s="230"/>
      <c r="F931" s="231"/>
      <c r="G931" s="232" t="s">
        <v>281</v>
      </c>
      <c r="H931" s="233"/>
      <c r="I931" s="168">
        <v>18.04</v>
      </c>
      <c r="J931" s="234">
        <v>4.2300000000000004</v>
      </c>
      <c r="K931" s="235"/>
      <c r="L931" s="168">
        <v>22.27</v>
      </c>
    </row>
    <row r="932" spans="1:12">
      <c r="A932" s="166">
        <v>72269</v>
      </c>
      <c r="B932" s="229" t="s">
        <v>1160</v>
      </c>
      <c r="C932" s="230"/>
      <c r="D932" s="230"/>
      <c r="E932" s="230"/>
      <c r="F932" s="231"/>
      <c r="G932" s="232" t="s">
        <v>281</v>
      </c>
      <c r="H932" s="233"/>
      <c r="I932" s="168">
        <v>17.5</v>
      </c>
      <c r="J932" s="234">
        <v>4.2300000000000004</v>
      </c>
      <c r="K932" s="235"/>
      <c r="L932" s="168">
        <v>21.73</v>
      </c>
    </row>
    <row r="933" spans="1:12">
      <c r="A933" s="166">
        <v>72270</v>
      </c>
      <c r="B933" s="229" t="s">
        <v>1161</v>
      </c>
      <c r="C933" s="230"/>
      <c r="D933" s="230"/>
      <c r="E933" s="230"/>
      <c r="F933" s="231"/>
      <c r="G933" s="232" t="s">
        <v>281</v>
      </c>
      <c r="H933" s="233"/>
      <c r="I933" s="168">
        <v>17.440000000000001</v>
      </c>
      <c r="J933" s="236">
        <v>26.43</v>
      </c>
      <c r="K933" s="237"/>
      <c r="L933" s="168">
        <v>43.87</v>
      </c>
    </row>
    <row r="934" spans="1:12">
      <c r="A934" s="166">
        <v>72275</v>
      </c>
      <c r="B934" s="229" t="s">
        <v>1162</v>
      </c>
      <c r="C934" s="230"/>
      <c r="D934" s="230"/>
      <c r="E934" s="230"/>
      <c r="F934" s="231"/>
      <c r="G934" s="232" t="s">
        <v>281</v>
      </c>
      <c r="H934" s="233"/>
      <c r="I934" s="168">
        <v>20.079999999999998</v>
      </c>
      <c r="J934" s="236">
        <v>26.43</v>
      </c>
      <c r="K934" s="237"/>
      <c r="L934" s="168">
        <v>46.51</v>
      </c>
    </row>
    <row r="935" spans="1:12">
      <c r="A935" s="166">
        <v>72278</v>
      </c>
      <c r="B935" s="229" t="s">
        <v>1163</v>
      </c>
      <c r="C935" s="230"/>
      <c r="D935" s="230"/>
      <c r="E935" s="230"/>
      <c r="F935" s="231"/>
      <c r="G935" s="232" t="s">
        <v>281</v>
      </c>
      <c r="H935" s="233"/>
      <c r="I935" s="168">
        <v>30.42</v>
      </c>
      <c r="J935" s="236">
        <v>26.43</v>
      </c>
      <c r="K935" s="237"/>
      <c r="L935" s="168">
        <v>56.85</v>
      </c>
    </row>
    <row r="936" spans="1:12">
      <c r="A936" s="166">
        <v>72280</v>
      </c>
      <c r="B936" s="229" t="s">
        <v>1164</v>
      </c>
      <c r="C936" s="230"/>
      <c r="D936" s="230"/>
      <c r="E936" s="230"/>
      <c r="F936" s="231"/>
      <c r="G936" s="232" t="s">
        <v>281</v>
      </c>
      <c r="H936" s="233"/>
      <c r="I936" s="168">
        <v>52.04</v>
      </c>
      <c r="J936" s="236">
        <v>26.43</v>
      </c>
      <c r="K936" s="237"/>
      <c r="L936" s="168">
        <v>78.47</v>
      </c>
    </row>
    <row r="937" spans="1:12">
      <c r="A937" s="166">
        <v>72281</v>
      </c>
      <c r="B937" s="229" t="s">
        <v>1165</v>
      </c>
      <c r="C937" s="230"/>
      <c r="D937" s="230"/>
      <c r="E937" s="230"/>
      <c r="F937" s="231"/>
      <c r="G937" s="232" t="s">
        <v>281</v>
      </c>
      <c r="H937" s="233"/>
      <c r="I937" s="168">
        <v>57.2</v>
      </c>
      <c r="J937" s="236">
        <v>26.43</v>
      </c>
      <c r="K937" s="237"/>
      <c r="L937" s="168">
        <v>83.63</v>
      </c>
    </row>
    <row r="938" spans="1:12">
      <c r="A938" s="166">
        <v>72282</v>
      </c>
      <c r="B938" s="229" t="s">
        <v>1166</v>
      </c>
      <c r="C938" s="230"/>
      <c r="D938" s="230"/>
      <c r="E938" s="230"/>
      <c r="F938" s="231"/>
      <c r="G938" s="232" t="s">
        <v>281</v>
      </c>
      <c r="H938" s="233"/>
      <c r="I938" s="168">
        <v>65.89</v>
      </c>
      <c r="J938" s="236">
        <v>26.43</v>
      </c>
      <c r="K938" s="237"/>
      <c r="L938" s="168">
        <v>92.32</v>
      </c>
    </row>
    <row r="939" spans="1:12">
      <c r="A939" s="166">
        <v>72291</v>
      </c>
      <c r="B939" s="229" t="s">
        <v>157</v>
      </c>
      <c r="C939" s="230"/>
      <c r="D939" s="230"/>
      <c r="E939" s="230"/>
      <c r="F939" s="231"/>
      <c r="G939" s="232" t="s">
        <v>281</v>
      </c>
      <c r="H939" s="233"/>
      <c r="I939" s="168">
        <v>65.319999999999993</v>
      </c>
      <c r="J939" s="234">
        <v>2.64</v>
      </c>
      <c r="K939" s="235"/>
      <c r="L939" s="168">
        <v>67.959999999999994</v>
      </c>
    </row>
    <row r="940" spans="1:12">
      <c r="A940" s="166">
        <v>72300</v>
      </c>
      <c r="B940" s="229" t="s">
        <v>1167</v>
      </c>
      <c r="C940" s="230"/>
      <c r="D940" s="230"/>
      <c r="E940" s="230"/>
      <c r="F940" s="231"/>
      <c r="G940" s="232" t="s">
        <v>281</v>
      </c>
      <c r="H940" s="233"/>
      <c r="I940" s="168">
        <v>74</v>
      </c>
      <c r="J940" s="234">
        <v>7.93</v>
      </c>
      <c r="K940" s="235"/>
      <c r="L940" s="168">
        <v>81.93</v>
      </c>
    </row>
    <row r="941" spans="1:12">
      <c r="A941" s="166">
        <v>72301</v>
      </c>
      <c r="B941" s="229" t="s">
        <v>1168</v>
      </c>
      <c r="C941" s="230"/>
      <c r="D941" s="230"/>
      <c r="E941" s="230"/>
      <c r="F941" s="231"/>
      <c r="G941" s="232" t="s">
        <v>281</v>
      </c>
      <c r="H941" s="233"/>
      <c r="I941" s="168">
        <v>69.67</v>
      </c>
      <c r="J941" s="234">
        <v>7.93</v>
      </c>
      <c r="K941" s="235"/>
      <c r="L941" s="168">
        <v>77.599999999999994</v>
      </c>
    </row>
    <row r="942" spans="1:12">
      <c r="A942" s="166">
        <v>72302</v>
      </c>
      <c r="B942" s="229" t="s">
        <v>1169</v>
      </c>
      <c r="C942" s="230"/>
      <c r="D942" s="230"/>
      <c r="E942" s="230"/>
      <c r="F942" s="231"/>
      <c r="G942" s="232" t="s">
        <v>281</v>
      </c>
      <c r="H942" s="233"/>
      <c r="I942" s="168">
        <v>69.67</v>
      </c>
      <c r="J942" s="234">
        <v>7.93</v>
      </c>
      <c r="K942" s="235"/>
      <c r="L942" s="168">
        <v>77.599999999999994</v>
      </c>
    </row>
    <row r="943" spans="1:12">
      <c r="A943" s="166">
        <v>72303</v>
      </c>
      <c r="B943" s="229" t="s">
        <v>1170</v>
      </c>
      <c r="C943" s="230"/>
      <c r="D943" s="230"/>
      <c r="E943" s="230"/>
      <c r="F943" s="231"/>
      <c r="G943" s="232" t="s">
        <v>281</v>
      </c>
      <c r="H943" s="233"/>
      <c r="I943" s="168">
        <v>76.87</v>
      </c>
      <c r="J943" s="234">
        <v>9.26</v>
      </c>
      <c r="K943" s="235"/>
      <c r="L943" s="168">
        <v>86.13</v>
      </c>
    </row>
    <row r="944" spans="1:12">
      <c r="A944" s="166">
        <v>72304</v>
      </c>
      <c r="B944" s="229" t="s">
        <v>1171</v>
      </c>
      <c r="C944" s="230"/>
      <c r="D944" s="230"/>
      <c r="E944" s="230"/>
      <c r="F944" s="231"/>
      <c r="G944" s="232" t="s">
        <v>281</v>
      </c>
      <c r="H944" s="233"/>
      <c r="I944" s="168">
        <v>76.87</v>
      </c>
      <c r="J944" s="234">
        <v>9.26</v>
      </c>
      <c r="K944" s="235"/>
      <c r="L944" s="168">
        <v>86.13</v>
      </c>
    </row>
    <row r="945" spans="1:12">
      <c r="A945" s="166">
        <v>72305</v>
      </c>
      <c r="B945" s="229" t="s">
        <v>1172</v>
      </c>
      <c r="C945" s="230"/>
      <c r="D945" s="230"/>
      <c r="E945" s="230"/>
      <c r="F945" s="231"/>
      <c r="G945" s="232" t="s">
        <v>281</v>
      </c>
      <c r="H945" s="233"/>
      <c r="I945" s="168">
        <v>69.97</v>
      </c>
      <c r="J945" s="234">
        <v>7.93</v>
      </c>
      <c r="K945" s="235"/>
      <c r="L945" s="168">
        <v>77.900000000000006</v>
      </c>
    </row>
    <row r="946" spans="1:12">
      <c r="A946" s="166">
        <v>72306</v>
      </c>
      <c r="B946" s="229" t="s">
        <v>1173</v>
      </c>
      <c r="C946" s="230"/>
      <c r="D946" s="230"/>
      <c r="E946" s="230"/>
      <c r="F946" s="231"/>
      <c r="G946" s="232" t="s">
        <v>281</v>
      </c>
      <c r="H946" s="233"/>
      <c r="I946" s="169">
        <v>173</v>
      </c>
      <c r="J946" s="234">
        <v>9.26</v>
      </c>
      <c r="K946" s="235"/>
      <c r="L946" s="169">
        <v>182.26</v>
      </c>
    </row>
    <row r="947" spans="1:12">
      <c r="A947" s="166">
        <v>72307</v>
      </c>
      <c r="B947" s="229" t="s">
        <v>1174</v>
      </c>
      <c r="C947" s="230"/>
      <c r="D947" s="230"/>
      <c r="E947" s="230"/>
      <c r="F947" s="231"/>
      <c r="G947" s="232" t="s">
        <v>281</v>
      </c>
      <c r="H947" s="233"/>
      <c r="I947" s="169">
        <v>165.07</v>
      </c>
      <c r="J947" s="234">
        <v>9.26</v>
      </c>
      <c r="K947" s="235"/>
      <c r="L947" s="169">
        <v>174.33</v>
      </c>
    </row>
    <row r="948" spans="1:12">
      <c r="A948" s="166">
        <v>72308</v>
      </c>
      <c r="B948" s="229" t="s">
        <v>1175</v>
      </c>
      <c r="C948" s="230"/>
      <c r="D948" s="230"/>
      <c r="E948" s="230"/>
      <c r="F948" s="231"/>
      <c r="G948" s="232" t="s">
        <v>281</v>
      </c>
      <c r="H948" s="233"/>
      <c r="I948" s="169">
        <v>209.46</v>
      </c>
      <c r="J948" s="234">
        <v>9.26</v>
      </c>
      <c r="K948" s="235"/>
      <c r="L948" s="169">
        <v>218.72</v>
      </c>
    </row>
    <row r="949" spans="1:12">
      <c r="A949" s="166">
        <v>72309</v>
      </c>
      <c r="B949" s="229" t="s">
        <v>1176</v>
      </c>
      <c r="C949" s="230"/>
      <c r="D949" s="230"/>
      <c r="E949" s="230"/>
      <c r="F949" s="231"/>
      <c r="G949" s="232" t="s">
        <v>281</v>
      </c>
      <c r="H949" s="233"/>
      <c r="I949" s="168">
        <v>69.67</v>
      </c>
      <c r="J949" s="234">
        <v>7.93</v>
      </c>
      <c r="K949" s="235"/>
      <c r="L949" s="168">
        <v>77.599999999999994</v>
      </c>
    </row>
    <row r="950" spans="1:12">
      <c r="A950" s="166">
        <v>72310</v>
      </c>
      <c r="B950" s="229" t="s">
        <v>1177</v>
      </c>
      <c r="C950" s="230"/>
      <c r="D950" s="230"/>
      <c r="E950" s="230"/>
      <c r="F950" s="231"/>
      <c r="G950" s="232" t="s">
        <v>281</v>
      </c>
      <c r="H950" s="233"/>
      <c r="I950" s="169">
        <v>188.6</v>
      </c>
      <c r="J950" s="236">
        <v>10.57</v>
      </c>
      <c r="K950" s="237"/>
      <c r="L950" s="169">
        <v>199.17</v>
      </c>
    </row>
    <row r="951" spans="1:12">
      <c r="A951" s="166">
        <v>72311</v>
      </c>
      <c r="B951" s="229" t="s">
        <v>1178</v>
      </c>
      <c r="C951" s="230"/>
      <c r="D951" s="230"/>
      <c r="E951" s="230"/>
      <c r="F951" s="231"/>
      <c r="G951" s="232" t="s">
        <v>281</v>
      </c>
      <c r="H951" s="233"/>
      <c r="I951" s="168">
        <v>80.28</v>
      </c>
      <c r="J951" s="234">
        <v>7.93</v>
      </c>
      <c r="K951" s="235"/>
      <c r="L951" s="168">
        <v>88.21</v>
      </c>
    </row>
    <row r="952" spans="1:12">
      <c r="A952" s="166">
        <v>72312</v>
      </c>
      <c r="B952" s="229" t="s">
        <v>1179</v>
      </c>
      <c r="C952" s="230"/>
      <c r="D952" s="230"/>
      <c r="E952" s="230"/>
      <c r="F952" s="231"/>
      <c r="G952" s="232" t="s">
        <v>281</v>
      </c>
      <c r="H952" s="233"/>
      <c r="I952" s="168">
        <v>66.599999999999994</v>
      </c>
      <c r="J952" s="234">
        <v>9.26</v>
      </c>
      <c r="K952" s="235"/>
      <c r="L952" s="168">
        <v>75.86</v>
      </c>
    </row>
    <row r="953" spans="1:12">
      <c r="A953" s="166">
        <v>72320</v>
      </c>
      <c r="B953" s="229" t="s">
        <v>1180</v>
      </c>
      <c r="C953" s="230"/>
      <c r="D953" s="230"/>
      <c r="E953" s="230"/>
      <c r="F953" s="231"/>
      <c r="G953" s="232" t="s">
        <v>281</v>
      </c>
      <c r="H953" s="233"/>
      <c r="I953" s="168">
        <v>15.58</v>
      </c>
      <c r="J953" s="236">
        <v>26.43</v>
      </c>
      <c r="K953" s="237"/>
      <c r="L953" s="168">
        <v>42.01</v>
      </c>
    </row>
    <row r="954" spans="1:12">
      <c r="A954" s="166">
        <v>72325</v>
      </c>
      <c r="B954" s="229" t="s">
        <v>1181</v>
      </c>
      <c r="C954" s="230"/>
      <c r="D954" s="230"/>
      <c r="E954" s="230"/>
      <c r="F954" s="231"/>
      <c r="G954" s="232" t="s">
        <v>281</v>
      </c>
      <c r="H954" s="233"/>
      <c r="I954" s="167">
        <v>1.19</v>
      </c>
      <c r="J954" s="234">
        <v>3.18</v>
      </c>
      <c r="K954" s="235"/>
      <c r="L954" s="167">
        <v>4.37</v>
      </c>
    </row>
    <row r="955" spans="1:12">
      <c r="A955" s="166">
        <v>72326</v>
      </c>
      <c r="B955" s="229" t="s">
        <v>1182</v>
      </c>
      <c r="C955" s="230"/>
      <c r="D955" s="230"/>
      <c r="E955" s="230"/>
      <c r="F955" s="231"/>
      <c r="G955" s="232" t="s">
        <v>281</v>
      </c>
      <c r="H955" s="233"/>
      <c r="I955" s="167">
        <v>1</v>
      </c>
      <c r="J955" s="234">
        <v>3.18</v>
      </c>
      <c r="K955" s="235"/>
      <c r="L955" s="167">
        <v>4.18</v>
      </c>
    </row>
    <row r="956" spans="1:12">
      <c r="A956" s="166">
        <v>72327</v>
      </c>
      <c r="B956" s="229" t="s">
        <v>1183</v>
      </c>
      <c r="C956" s="230"/>
      <c r="D956" s="230"/>
      <c r="E956" s="230"/>
      <c r="F956" s="231"/>
      <c r="G956" s="232" t="s">
        <v>281</v>
      </c>
      <c r="H956" s="233"/>
      <c r="I956" s="167">
        <v>1.2</v>
      </c>
      <c r="J956" s="234">
        <v>3.18</v>
      </c>
      <c r="K956" s="235"/>
      <c r="L956" s="167">
        <v>4.38</v>
      </c>
    </row>
    <row r="957" spans="1:12">
      <c r="A957" s="166">
        <v>72328</v>
      </c>
      <c r="B957" s="229" t="s">
        <v>1184</v>
      </c>
      <c r="C957" s="230"/>
      <c r="D957" s="230"/>
      <c r="E957" s="230"/>
      <c r="F957" s="231"/>
      <c r="G957" s="232" t="s">
        <v>281</v>
      </c>
      <c r="H957" s="233"/>
      <c r="I957" s="167">
        <v>1.4</v>
      </c>
      <c r="J957" s="234">
        <v>3.18</v>
      </c>
      <c r="K957" s="235"/>
      <c r="L957" s="167">
        <v>4.58</v>
      </c>
    </row>
    <row r="958" spans="1:12">
      <c r="A958" s="166">
        <v>72329</v>
      </c>
      <c r="B958" s="229" t="s">
        <v>1185</v>
      </c>
      <c r="C958" s="230"/>
      <c r="D958" s="230"/>
      <c r="E958" s="230"/>
      <c r="F958" s="231"/>
      <c r="G958" s="232" t="s">
        <v>334</v>
      </c>
      <c r="H958" s="233"/>
      <c r="I958" s="167">
        <v>1.62</v>
      </c>
      <c r="J958" s="236">
        <v>10.57</v>
      </c>
      <c r="K958" s="237"/>
      <c r="L958" s="168">
        <v>12.19</v>
      </c>
    </row>
    <row r="959" spans="1:12">
      <c r="A959" s="166">
        <v>72330</v>
      </c>
      <c r="B959" s="229" t="s">
        <v>1186</v>
      </c>
      <c r="C959" s="230"/>
      <c r="D959" s="230"/>
      <c r="E959" s="230"/>
      <c r="F959" s="231"/>
      <c r="G959" s="232" t="s">
        <v>281</v>
      </c>
      <c r="H959" s="233"/>
      <c r="I959" s="167">
        <v>9.52</v>
      </c>
      <c r="J959" s="236">
        <v>13.22</v>
      </c>
      <c r="K959" s="237"/>
      <c r="L959" s="168">
        <v>22.74</v>
      </c>
    </row>
    <row r="960" spans="1:12">
      <c r="A960" s="166">
        <v>72335</v>
      </c>
      <c r="B960" s="229" t="s">
        <v>1187</v>
      </c>
      <c r="C960" s="230"/>
      <c r="D960" s="230"/>
      <c r="E960" s="230"/>
      <c r="F960" s="231"/>
      <c r="G960" s="232" t="s">
        <v>281</v>
      </c>
      <c r="H960" s="233"/>
      <c r="I960" s="167">
        <v>7.51</v>
      </c>
      <c r="J960" s="236">
        <v>13.22</v>
      </c>
      <c r="K960" s="237"/>
      <c r="L960" s="168">
        <v>20.73</v>
      </c>
    </row>
    <row r="961" spans="1:12">
      <c r="A961" s="166">
        <v>72338</v>
      </c>
      <c r="B961" s="229" t="s">
        <v>1188</v>
      </c>
      <c r="C961" s="230"/>
      <c r="D961" s="230"/>
      <c r="E961" s="230"/>
      <c r="F961" s="231"/>
      <c r="G961" s="232" t="s">
        <v>281</v>
      </c>
      <c r="H961" s="233"/>
      <c r="I961" s="169">
        <v>509</v>
      </c>
      <c r="J961" s="236">
        <v>15.86</v>
      </c>
      <c r="K961" s="237"/>
      <c r="L961" s="169">
        <v>524.86</v>
      </c>
    </row>
    <row r="962" spans="1:12">
      <c r="A962" s="166">
        <v>72341</v>
      </c>
      <c r="B962" s="229" t="s">
        <v>1189</v>
      </c>
      <c r="C962" s="230"/>
      <c r="D962" s="230"/>
      <c r="E962" s="230"/>
      <c r="F962" s="231"/>
      <c r="G962" s="232" t="s">
        <v>281</v>
      </c>
      <c r="H962" s="233"/>
      <c r="I962" s="167">
        <v>1.32</v>
      </c>
      <c r="J962" s="234">
        <v>1.75</v>
      </c>
      <c r="K962" s="235"/>
      <c r="L962" s="167">
        <v>3.07</v>
      </c>
    </row>
    <row r="963" spans="1:12">
      <c r="A963" s="166">
        <v>72342</v>
      </c>
      <c r="B963" s="229" t="s">
        <v>1190</v>
      </c>
      <c r="C963" s="230"/>
      <c r="D963" s="230"/>
      <c r="E963" s="230"/>
      <c r="F963" s="231"/>
      <c r="G963" s="232" t="s">
        <v>281</v>
      </c>
      <c r="H963" s="233"/>
      <c r="I963" s="167">
        <v>6.21</v>
      </c>
      <c r="J963" s="236">
        <v>13.22</v>
      </c>
      <c r="K963" s="237"/>
      <c r="L963" s="168">
        <v>19.43</v>
      </c>
    </row>
    <row r="964" spans="1:12">
      <c r="A964" s="166">
        <v>72345</v>
      </c>
      <c r="B964" s="229" t="s">
        <v>1191</v>
      </c>
      <c r="C964" s="230"/>
      <c r="D964" s="230"/>
      <c r="E964" s="230"/>
      <c r="F964" s="231"/>
      <c r="G964" s="232" t="s">
        <v>281</v>
      </c>
      <c r="H964" s="233"/>
      <c r="I964" s="167">
        <v>1.31</v>
      </c>
      <c r="J964" s="234">
        <v>1.75</v>
      </c>
      <c r="K964" s="235"/>
      <c r="L964" s="167">
        <v>3.06</v>
      </c>
    </row>
    <row r="965" spans="1:12">
      <c r="A965" s="166">
        <v>72355</v>
      </c>
      <c r="B965" s="229" t="s">
        <v>1192</v>
      </c>
      <c r="C965" s="230"/>
      <c r="D965" s="230"/>
      <c r="E965" s="230"/>
      <c r="F965" s="231"/>
      <c r="G965" s="232" t="s">
        <v>281</v>
      </c>
      <c r="H965" s="233"/>
      <c r="I965" s="167">
        <v>1.6</v>
      </c>
      <c r="J965" s="234">
        <v>7.93</v>
      </c>
      <c r="K965" s="235"/>
      <c r="L965" s="167">
        <v>9.5299999999999994</v>
      </c>
    </row>
    <row r="966" spans="1:12">
      <c r="A966" s="166">
        <v>72360</v>
      </c>
      <c r="B966" s="229" t="s">
        <v>1193</v>
      </c>
      <c r="C966" s="230"/>
      <c r="D966" s="230"/>
      <c r="E966" s="230"/>
      <c r="F966" s="231"/>
      <c r="G966" s="232" t="s">
        <v>281</v>
      </c>
      <c r="H966" s="233"/>
      <c r="I966" s="167">
        <v>6.15</v>
      </c>
      <c r="J966" s="236">
        <v>21.14</v>
      </c>
      <c r="K966" s="237"/>
      <c r="L966" s="168">
        <v>27.29</v>
      </c>
    </row>
    <row r="967" spans="1:12">
      <c r="A967" s="166">
        <v>72363</v>
      </c>
      <c r="B967" s="229" t="s">
        <v>1194</v>
      </c>
      <c r="C967" s="230"/>
      <c r="D967" s="230"/>
      <c r="E967" s="230"/>
      <c r="F967" s="231"/>
      <c r="G967" s="232" t="s">
        <v>281</v>
      </c>
      <c r="H967" s="233"/>
      <c r="I967" s="168">
        <v>12.29</v>
      </c>
      <c r="J967" s="236">
        <v>21.14</v>
      </c>
      <c r="K967" s="237"/>
      <c r="L967" s="168">
        <v>33.43</v>
      </c>
    </row>
    <row r="968" spans="1:12">
      <c r="A968" s="166">
        <v>72364</v>
      </c>
      <c r="B968" s="229" t="s">
        <v>1195</v>
      </c>
      <c r="C968" s="230"/>
      <c r="D968" s="230"/>
      <c r="E968" s="230"/>
      <c r="F968" s="231"/>
      <c r="G968" s="232" t="s">
        <v>281</v>
      </c>
      <c r="H968" s="233"/>
      <c r="I968" s="168">
        <v>23.12</v>
      </c>
      <c r="J968" s="236">
        <v>29.07</v>
      </c>
      <c r="K968" s="237"/>
      <c r="L968" s="168">
        <v>52.19</v>
      </c>
    </row>
    <row r="969" spans="1:12">
      <c r="A969" s="166">
        <v>72366</v>
      </c>
      <c r="B969" s="229" t="s">
        <v>1196</v>
      </c>
      <c r="C969" s="230"/>
      <c r="D969" s="230"/>
      <c r="E969" s="230"/>
      <c r="F969" s="231"/>
      <c r="G969" s="232" t="s">
        <v>281</v>
      </c>
      <c r="H969" s="233"/>
      <c r="I969" s="169">
        <v>139.80000000000001</v>
      </c>
      <c r="J969" s="234">
        <v>7.93</v>
      </c>
      <c r="K969" s="235"/>
      <c r="L969" s="169">
        <v>147.72999999999999</v>
      </c>
    </row>
    <row r="970" spans="1:12">
      <c r="A970" s="166">
        <v>72367</v>
      </c>
      <c r="B970" s="229" t="s">
        <v>1197</v>
      </c>
      <c r="C970" s="230"/>
      <c r="D970" s="230"/>
      <c r="E970" s="230"/>
      <c r="F970" s="231"/>
      <c r="G970" s="232" t="s">
        <v>281</v>
      </c>
      <c r="H970" s="233"/>
      <c r="I970" s="169">
        <v>141.08000000000001</v>
      </c>
      <c r="J970" s="234">
        <v>7.93</v>
      </c>
      <c r="K970" s="235"/>
      <c r="L970" s="169">
        <v>149.01</v>
      </c>
    </row>
    <row r="971" spans="1:12">
      <c r="A971" s="166">
        <v>72368</v>
      </c>
      <c r="B971" s="229" t="s">
        <v>1198</v>
      </c>
      <c r="C971" s="230"/>
      <c r="D971" s="230"/>
      <c r="E971" s="230"/>
      <c r="F971" s="231"/>
      <c r="G971" s="232" t="s">
        <v>281</v>
      </c>
      <c r="H971" s="233"/>
      <c r="I971" s="169">
        <v>143.63999999999999</v>
      </c>
      <c r="J971" s="234">
        <v>7.93</v>
      </c>
      <c r="K971" s="235"/>
      <c r="L971" s="169">
        <v>151.57</v>
      </c>
    </row>
    <row r="972" spans="1:12">
      <c r="A972" s="166">
        <v>72369</v>
      </c>
      <c r="B972" s="229" t="s">
        <v>1199</v>
      </c>
      <c r="C972" s="230"/>
      <c r="D972" s="230"/>
      <c r="E972" s="230"/>
      <c r="F972" s="231"/>
      <c r="G972" s="232" t="s">
        <v>281</v>
      </c>
      <c r="H972" s="233"/>
      <c r="I972" s="169">
        <v>151.34</v>
      </c>
      <c r="J972" s="234">
        <v>7.93</v>
      </c>
      <c r="K972" s="235"/>
      <c r="L972" s="169">
        <v>159.27000000000001</v>
      </c>
    </row>
    <row r="973" spans="1:12">
      <c r="A973" s="166">
        <v>72370</v>
      </c>
      <c r="B973" s="229" t="s">
        <v>1200</v>
      </c>
      <c r="C973" s="230"/>
      <c r="D973" s="230"/>
      <c r="E973" s="230"/>
      <c r="F973" s="231"/>
      <c r="G973" s="232" t="s">
        <v>281</v>
      </c>
      <c r="H973" s="233"/>
      <c r="I973" s="168">
        <v>77.37</v>
      </c>
      <c r="J973" s="236">
        <v>39.65</v>
      </c>
      <c r="K973" s="237"/>
      <c r="L973" s="169">
        <v>117.02</v>
      </c>
    </row>
    <row r="974" spans="1:12">
      <c r="A974" s="166">
        <v>72371</v>
      </c>
      <c r="B974" s="229" t="s">
        <v>1201</v>
      </c>
      <c r="C974" s="230"/>
      <c r="D974" s="230"/>
      <c r="E974" s="230"/>
      <c r="F974" s="231"/>
      <c r="G974" s="232" t="s">
        <v>281</v>
      </c>
      <c r="H974" s="233"/>
      <c r="I974" s="167">
        <v>2.21</v>
      </c>
      <c r="J974" s="234">
        <v>3.18</v>
      </c>
      <c r="K974" s="235"/>
      <c r="L974" s="167">
        <v>5.39</v>
      </c>
    </row>
    <row r="975" spans="1:12">
      <c r="A975" s="166">
        <v>72372</v>
      </c>
      <c r="B975" s="229" t="s">
        <v>1202</v>
      </c>
      <c r="C975" s="230"/>
      <c r="D975" s="230"/>
      <c r="E975" s="230"/>
      <c r="F975" s="231"/>
      <c r="G975" s="232" t="s">
        <v>334</v>
      </c>
      <c r="H975" s="233"/>
      <c r="I975" s="168">
        <v>22.51</v>
      </c>
      <c r="J975" s="236">
        <v>10.57</v>
      </c>
      <c r="K975" s="237"/>
      <c r="L975" s="168">
        <v>33.08</v>
      </c>
    </row>
    <row r="976" spans="1:12">
      <c r="A976" s="166">
        <v>72373</v>
      </c>
      <c r="B976" s="229" t="s">
        <v>1203</v>
      </c>
      <c r="C976" s="230"/>
      <c r="D976" s="230"/>
      <c r="E976" s="230"/>
      <c r="F976" s="231"/>
      <c r="G976" s="232" t="s">
        <v>334</v>
      </c>
      <c r="H976" s="233"/>
      <c r="I976" s="168">
        <v>12.9</v>
      </c>
      <c r="J976" s="236">
        <v>10.57</v>
      </c>
      <c r="K976" s="237"/>
      <c r="L976" s="168">
        <v>23.47</v>
      </c>
    </row>
    <row r="977" spans="1:12">
      <c r="A977" s="166">
        <v>72374</v>
      </c>
      <c r="B977" s="229" t="s">
        <v>1204</v>
      </c>
      <c r="C977" s="230"/>
      <c r="D977" s="230"/>
      <c r="E977" s="230"/>
      <c r="F977" s="231"/>
      <c r="G977" s="232" t="s">
        <v>281</v>
      </c>
      <c r="H977" s="233"/>
      <c r="I977" s="168">
        <v>14.42</v>
      </c>
      <c r="J977" s="234">
        <v>4.2300000000000004</v>
      </c>
      <c r="K977" s="235"/>
      <c r="L977" s="168">
        <v>18.649999999999999</v>
      </c>
    </row>
    <row r="978" spans="1:12">
      <c r="A978" s="166">
        <v>72375</v>
      </c>
      <c r="B978" s="229" t="s">
        <v>1205</v>
      </c>
      <c r="C978" s="230"/>
      <c r="D978" s="230"/>
      <c r="E978" s="230"/>
      <c r="F978" s="231"/>
      <c r="G978" s="232" t="s">
        <v>281</v>
      </c>
      <c r="H978" s="233"/>
      <c r="I978" s="168">
        <v>16.36</v>
      </c>
      <c r="J978" s="234">
        <v>4.2300000000000004</v>
      </c>
      <c r="K978" s="235"/>
      <c r="L978" s="168">
        <v>20.59</v>
      </c>
    </row>
    <row r="979" spans="1:12">
      <c r="A979" s="166">
        <v>72376</v>
      </c>
      <c r="B979" s="229" t="s">
        <v>1206</v>
      </c>
      <c r="C979" s="230"/>
      <c r="D979" s="230"/>
      <c r="E979" s="230"/>
      <c r="F979" s="231"/>
      <c r="G979" s="232" t="s">
        <v>383</v>
      </c>
      <c r="H979" s="233"/>
      <c r="I979" s="167">
        <v>3.73</v>
      </c>
      <c r="J979" s="234">
        <v>5.29</v>
      </c>
      <c r="K979" s="235"/>
      <c r="L979" s="167">
        <v>9.02</v>
      </c>
    </row>
    <row r="980" spans="1:12">
      <c r="A980" s="166">
        <v>72380</v>
      </c>
      <c r="B980" s="229" t="s">
        <v>1207</v>
      </c>
      <c r="C980" s="230"/>
      <c r="D980" s="230"/>
      <c r="E980" s="230"/>
      <c r="F980" s="231"/>
      <c r="G980" s="232" t="s">
        <v>281</v>
      </c>
      <c r="H980" s="233"/>
      <c r="I980" s="167">
        <v>2.0499999999999998</v>
      </c>
      <c r="J980" s="234">
        <v>0.79</v>
      </c>
      <c r="K980" s="235"/>
      <c r="L980" s="167">
        <v>2.84</v>
      </c>
    </row>
    <row r="981" spans="1:12">
      <c r="A981" s="166">
        <v>72385</v>
      </c>
      <c r="B981" s="229" t="s">
        <v>1208</v>
      </c>
      <c r="C981" s="230"/>
      <c r="D981" s="230"/>
      <c r="E981" s="230"/>
      <c r="F981" s="231"/>
      <c r="G981" s="232" t="s">
        <v>281</v>
      </c>
      <c r="H981" s="233"/>
      <c r="I981" s="167">
        <v>3.45</v>
      </c>
      <c r="J981" s="234">
        <v>0.79</v>
      </c>
      <c r="K981" s="235"/>
      <c r="L981" s="167">
        <v>4.24</v>
      </c>
    </row>
    <row r="982" spans="1:12">
      <c r="A982" s="166">
        <v>72390</v>
      </c>
      <c r="B982" s="229" t="s">
        <v>2318</v>
      </c>
      <c r="C982" s="230"/>
      <c r="D982" s="230"/>
      <c r="E982" s="230"/>
      <c r="F982" s="231"/>
      <c r="G982" s="232" t="s">
        <v>281</v>
      </c>
      <c r="H982" s="233"/>
      <c r="I982" s="167">
        <v>1.64</v>
      </c>
      <c r="J982" s="234">
        <v>2.11</v>
      </c>
      <c r="K982" s="235"/>
      <c r="L982" s="167">
        <v>3.75</v>
      </c>
    </row>
    <row r="983" spans="1:12">
      <c r="A983" s="166">
        <v>72395</v>
      </c>
      <c r="B983" s="229" t="s">
        <v>2319</v>
      </c>
      <c r="C983" s="230"/>
      <c r="D983" s="230"/>
      <c r="E983" s="230"/>
      <c r="F983" s="231"/>
      <c r="G983" s="232" t="s">
        <v>281</v>
      </c>
      <c r="H983" s="233"/>
      <c r="I983" s="167">
        <v>2.37</v>
      </c>
      <c r="J983" s="234">
        <v>2.11</v>
      </c>
      <c r="K983" s="235"/>
      <c r="L983" s="167">
        <v>4.4800000000000004</v>
      </c>
    </row>
    <row r="984" spans="1:12">
      <c r="A984" s="166">
        <v>72397</v>
      </c>
      <c r="B984" s="229" t="s">
        <v>1211</v>
      </c>
      <c r="C984" s="230"/>
      <c r="D984" s="230"/>
      <c r="E984" s="230"/>
      <c r="F984" s="231"/>
      <c r="G984" s="232" t="s">
        <v>334</v>
      </c>
      <c r="H984" s="233"/>
      <c r="I984" s="167">
        <v>1.9</v>
      </c>
      <c r="J984" s="234">
        <v>0.79</v>
      </c>
      <c r="K984" s="235"/>
      <c r="L984" s="167">
        <v>2.69</v>
      </c>
    </row>
    <row r="985" spans="1:12">
      <c r="A985" s="166">
        <v>72400</v>
      </c>
      <c r="B985" s="229" t="s">
        <v>1212</v>
      </c>
      <c r="C985" s="230"/>
      <c r="D985" s="230"/>
      <c r="E985" s="230"/>
      <c r="F985" s="231"/>
      <c r="G985" s="232" t="s">
        <v>281</v>
      </c>
      <c r="H985" s="233"/>
      <c r="I985" s="167">
        <v>3.05</v>
      </c>
      <c r="J985" s="234">
        <v>0.79</v>
      </c>
      <c r="K985" s="235"/>
      <c r="L985" s="167">
        <v>3.84</v>
      </c>
    </row>
    <row r="986" spans="1:12">
      <c r="A986" s="166">
        <v>72420</v>
      </c>
      <c r="B986" s="229" t="s">
        <v>1213</v>
      </c>
      <c r="C986" s="230"/>
      <c r="D986" s="230"/>
      <c r="E986" s="230"/>
      <c r="F986" s="231"/>
      <c r="G986" s="232" t="s">
        <v>281</v>
      </c>
      <c r="H986" s="233"/>
      <c r="I986" s="167">
        <v>2.9</v>
      </c>
      <c r="J986" s="234">
        <v>0.79</v>
      </c>
      <c r="K986" s="235"/>
      <c r="L986" s="167">
        <v>3.69</v>
      </c>
    </row>
    <row r="987" spans="1:12">
      <c r="A987" s="166">
        <v>72425</v>
      </c>
      <c r="B987" s="229" t="s">
        <v>1214</v>
      </c>
      <c r="C987" s="230"/>
      <c r="D987" s="230"/>
      <c r="E987" s="230"/>
      <c r="F987" s="231"/>
      <c r="G987" s="232" t="s">
        <v>281</v>
      </c>
      <c r="H987" s="233"/>
      <c r="I987" s="167">
        <v>1.92</v>
      </c>
      <c r="J987" s="234">
        <v>0.79</v>
      </c>
      <c r="K987" s="235"/>
      <c r="L987" s="167">
        <v>2.71</v>
      </c>
    </row>
    <row r="988" spans="1:12">
      <c r="A988" s="166">
        <v>72430</v>
      </c>
      <c r="B988" s="229" t="s">
        <v>1215</v>
      </c>
      <c r="C988" s="230"/>
      <c r="D988" s="230"/>
      <c r="E988" s="230"/>
      <c r="F988" s="231"/>
      <c r="G988" s="232" t="s">
        <v>281</v>
      </c>
      <c r="H988" s="233"/>
      <c r="I988" s="167">
        <v>3.13</v>
      </c>
      <c r="J988" s="234">
        <v>0.79</v>
      </c>
      <c r="K988" s="235"/>
      <c r="L988" s="167">
        <v>3.92</v>
      </c>
    </row>
    <row r="989" spans="1:12">
      <c r="A989" s="166">
        <v>72435</v>
      </c>
      <c r="B989" s="229" t="s">
        <v>1216</v>
      </c>
      <c r="C989" s="230"/>
      <c r="D989" s="230"/>
      <c r="E989" s="230"/>
      <c r="F989" s="231"/>
      <c r="G989" s="232" t="s">
        <v>281</v>
      </c>
      <c r="H989" s="233"/>
      <c r="I989" s="167">
        <v>2.0499999999999998</v>
      </c>
      <c r="J989" s="234">
        <v>0.79</v>
      </c>
      <c r="K989" s="235"/>
      <c r="L989" s="167">
        <v>2.84</v>
      </c>
    </row>
    <row r="990" spans="1:12">
      <c r="A990" s="166">
        <v>72440</v>
      </c>
      <c r="B990" s="229" t="s">
        <v>1217</v>
      </c>
      <c r="C990" s="230"/>
      <c r="D990" s="230"/>
      <c r="E990" s="230"/>
      <c r="F990" s="231"/>
      <c r="G990" s="232" t="s">
        <v>281</v>
      </c>
      <c r="H990" s="233"/>
      <c r="I990" s="167">
        <v>2.0499999999999998</v>
      </c>
      <c r="J990" s="234">
        <v>0.79</v>
      </c>
      <c r="K990" s="235"/>
      <c r="L990" s="167">
        <v>2.84</v>
      </c>
    </row>
    <row r="991" spans="1:12">
      <c r="A991" s="166">
        <v>72450</v>
      </c>
      <c r="B991" s="229" t="s">
        <v>1218</v>
      </c>
      <c r="C991" s="230"/>
      <c r="D991" s="230"/>
      <c r="E991" s="230"/>
      <c r="F991" s="231"/>
      <c r="G991" s="232" t="s">
        <v>281</v>
      </c>
      <c r="H991" s="233"/>
      <c r="I991" s="169">
        <v>173.32</v>
      </c>
      <c r="J991" s="234">
        <v>2.64</v>
      </c>
      <c r="K991" s="235"/>
      <c r="L991" s="169">
        <v>175.96</v>
      </c>
    </row>
    <row r="992" spans="1:12">
      <c r="A992" s="166">
        <v>72455</v>
      </c>
      <c r="B992" s="229" t="s">
        <v>1219</v>
      </c>
      <c r="C992" s="230"/>
      <c r="D992" s="230"/>
      <c r="E992" s="230"/>
      <c r="F992" s="231"/>
      <c r="G992" s="232" t="s">
        <v>281</v>
      </c>
      <c r="H992" s="233"/>
      <c r="I992" s="169">
        <v>671.93</v>
      </c>
      <c r="J992" s="234">
        <v>6.61</v>
      </c>
      <c r="K992" s="235"/>
      <c r="L992" s="169">
        <v>678.54</v>
      </c>
    </row>
    <row r="993" spans="1:12">
      <c r="A993" s="166">
        <v>72460</v>
      </c>
      <c r="B993" s="229" t="s">
        <v>2320</v>
      </c>
      <c r="C993" s="230"/>
      <c r="D993" s="230"/>
      <c r="E993" s="230"/>
      <c r="F993" s="231"/>
      <c r="G993" s="232" t="s">
        <v>281</v>
      </c>
      <c r="H993" s="233"/>
      <c r="I993" s="167">
        <v>2.0499999999999998</v>
      </c>
      <c r="J993" s="234">
        <v>2.11</v>
      </c>
      <c r="K993" s="235"/>
      <c r="L993" s="167">
        <v>4.16</v>
      </c>
    </row>
    <row r="994" spans="1:12">
      <c r="A994" s="166">
        <v>72465</v>
      </c>
      <c r="B994" s="229" t="s">
        <v>2321</v>
      </c>
      <c r="C994" s="230"/>
      <c r="D994" s="230"/>
      <c r="E994" s="230"/>
      <c r="F994" s="231"/>
      <c r="G994" s="232" t="s">
        <v>281</v>
      </c>
      <c r="H994" s="233"/>
      <c r="I994" s="167">
        <v>2.17</v>
      </c>
      <c r="J994" s="234">
        <v>2.11</v>
      </c>
      <c r="K994" s="235"/>
      <c r="L994" s="167">
        <v>4.28</v>
      </c>
    </row>
    <row r="995" spans="1:12">
      <c r="A995" s="166">
        <v>72470</v>
      </c>
      <c r="B995" s="229" t="s">
        <v>2322</v>
      </c>
      <c r="C995" s="230"/>
      <c r="D995" s="230"/>
      <c r="E995" s="230"/>
      <c r="F995" s="231"/>
      <c r="G995" s="232" t="s">
        <v>281</v>
      </c>
      <c r="H995" s="233"/>
      <c r="I995" s="167">
        <v>2.0699999999999998</v>
      </c>
      <c r="J995" s="234">
        <v>2.11</v>
      </c>
      <c r="K995" s="235"/>
      <c r="L995" s="167">
        <v>4.18</v>
      </c>
    </row>
    <row r="996" spans="1:12">
      <c r="A996" s="166">
        <v>72475</v>
      </c>
      <c r="B996" s="229" t="s">
        <v>2323</v>
      </c>
      <c r="C996" s="230"/>
      <c r="D996" s="230"/>
      <c r="E996" s="230"/>
      <c r="F996" s="231"/>
      <c r="G996" s="232" t="s">
        <v>281</v>
      </c>
      <c r="H996" s="233"/>
      <c r="I996" s="167">
        <v>1.89</v>
      </c>
      <c r="J996" s="234">
        <v>2.11</v>
      </c>
      <c r="K996" s="235"/>
      <c r="L996" s="167">
        <v>4</v>
      </c>
    </row>
    <row r="997" spans="1:12">
      <c r="A997" s="166">
        <v>72500</v>
      </c>
      <c r="B997" s="229" t="s">
        <v>1224</v>
      </c>
      <c r="C997" s="230"/>
      <c r="D997" s="230"/>
      <c r="E997" s="230"/>
      <c r="F997" s="231"/>
      <c r="G997" s="232" t="s">
        <v>281</v>
      </c>
      <c r="H997" s="233"/>
      <c r="I997" s="167">
        <v>0.16</v>
      </c>
      <c r="J997" s="234">
        <v>7.93</v>
      </c>
      <c r="K997" s="235"/>
      <c r="L997" s="167">
        <v>8.09</v>
      </c>
    </row>
    <row r="998" spans="1:12">
      <c r="A998" s="166">
        <v>72501</v>
      </c>
      <c r="B998" s="229" t="s">
        <v>1225</v>
      </c>
      <c r="C998" s="230"/>
      <c r="D998" s="230"/>
      <c r="E998" s="230"/>
      <c r="F998" s="231"/>
      <c r="G998" s="232" t="s">
        <v>281</v>
      </c>
      <c r="H998" s="233"/>
      <c r="I998" s="167">
        <v>0.19</v>
      </c>
      <c r="J998" s="234">
        <v>7.93</v>
      </c>
      <c r="K998" s="235"/>
      <c r="L998" s="167">
        <v>8.1199999999999992</v>
      </c>
    </row>
    <row r="999" spans="1:12">
      <c r="A999" s="166">
        <v>72510</v>
      </c>
      <c r="B999" s="229" t="s">
        <v>1226</v>
      </c>
      <c r="C999" s="230"/>
      <c r="D999" s="230"/>
      <c r="E999" s="230"/>
      <c r="F999" s="231"/>
      <c r="G999" s="232" t="s">
        <v>281</v>
      </c>
      <c r="H999" s="233"/>
      <c r="I999" s="167">
        <v>0.31</v>
      </c>
      <c r="J999" s="234">
        <v>7.93</v>
      </c>
      <c r="K999" s="235"/>
      <c r="L999" s="167">
        <v>8.24</v>
      </c>
    </row>
    <row r="1000" spans="1:12">
      <c r="A1000" s="166">
        <v>72515</v>
      </c>
      <c r="B1000" s="229" t="s">
        <v>1227</v>
      </c>
      <c r="C1000" s="230"/>
      <c r="D1000" s="230"/>
      <c r="E1000" s="230"/>
      <c r="F1000" s="231"/>
      <c r="G1000" s="232" t="s">
        <v>281</v>
      </c>
      <c r="H1000" s="233"/>
      <c r="I1000" s="167">
        <v>2.0499999999999998</v>
      </c>
      <c r="J1000" s="234">
        <v>9.26</v>
      </c>
      <c r="K1000" s="235"/>
      <c r="L1000" s="168">
        <v>11.31</v>
      </c>
    </row>
    <row r="1001" spans="1:12">
      <c r="A1001" s="166">
        <v>72518</v>
      </c>
      <c r="B1001" s="229" t="s">
        <v>1228</v>
      </c>
      <c r="C1001" s="230"/>
      <c r="D1001" s="230"/>
      <c r="E1001" s="230"/>
      <c r="F1001" s="231"/>
      <c r="G1001" s="232" t="s">
        <v>281</v>
      </c>
      <c r="H1001" s="233"/>
      <c r="I1001" s="167">
        <v>1.61</v>
      </c>
      <c r="J1001" s="234">
        <v>9.26</v>
      </c>
      <c r="K1001" s="235"/>
      <c r="L1001" s="168">
        <v>10.87</v>
      </c>
    </row>
    <row r="1002" spans="1:12">
      <c r="A1002" s="166">
        <v>72520</v>
      </c>
      <c r="B1002" s="229" t="s">
        <v>1229</v>
      </c>
      <c r="C1002" s="230"/>
      <c r="D1002" s="230"/>
      <c r="E1002" s="230"/>
      <c r="F1002" s="231"/>
      <c r="G1002" s="232" t="s">
        <v>281</v>
      </c>
      <c r="H1002" s="233"/>
      <c r="I1002" s="167">
        <v>1.66</v>
      </c>
      <c r="J1002" s="234">
        <v>9.26</v>
      </c>
      <c r="K1002" s="235"/>
      <c r="L1002" s="168">
        <v>10.92</v>
      </c>
    </row>
    <row r="1003" spans="1:12">
      <c r="A1003" s="166">
        <v>72523</v>
      </c>
      <c r="B1003" s="229" t="s">
        <v>1230</v>
      </c>
      <c r="C1003" s="230"/>
      <c r="D1003" s="230"/>
      <c r="E1003" s="230"/>
      <c r="F1003" s="231"/>
      <c r="G1003" s="232" t="s">
        <v>281</v>
      </c>
      <c r="H1003" s="233"/>
      <c r="I1003" s="167">
        <v>2.14</v>
      </c>
      <c r="J1003" s="236">
        <v>10.57</v>
      </c>
      <c r="K1003" s="237"/>
      <c r="L1003" s="168">
        <v>12.71</v>
      </c>
    </row>
    <row r="1004" spans="1:12">
      <c r="A1004" s="166">
        <v>72528</v>
      </c>
      <c r="B1004" s="229" t="s">
        <v>1231</v>
      </c>
      <c r="C1004" s="230"/>
      <c r="D1004" s="230"/>
      <c r="E1004" s="230"/>
      <c r="F1004" s="231"/>
      <c r="G1004" s="232" t="s">
        <v>281</v>
      </c>
      <c r="H1004" s="233"/>
      <c r="I1004" s="167">
        <v>2.12</v>
      </c>
      <c r="J1004" s="236">
        <v>10.57</v>
      </c>
      <c r="K1004" s="237"/>
      <c r="L1004" s="168">
        <v>12.69</v>
      </c>
    </row>
    <row r="1005" spans="1:12">
      <c r="A1005" s="166">
        <v>72532</v>
      </c>
      <c r="B1005" s="229" t="s">
        <v>1232</v>
      </c>
      <c r="C1005" s="230"/>
      <c r="D1005" s="230"/>
      <c r="E1005" s="230"/>
      <c r="F1005" s="231"/>
      <c r="G1005" s="232" t="s">
        <v>281</v>
      </c>
      <c r="H1005" s="233"/>
      <c r="I1005" s="167">
        <v>3.06</v>
      </c>
      <c r="J1005" s="236">
        <v>10.57</v>
      </c>
      <c r="K1005" s="237"/>
      <c r="L1005" s="168">
        <v>13.63</v>
      </c>
    </row>
    <row r="1006" spans="1:12">
      <c r="A1006" s="166">
        <v>72535</v>
      </c>
      <c r="B1006" s="229" t="s">
        <v>1233</v>
      </c>
      <c r="C1006" s="230"/>
      <c r="D1006" s="230"/>
      <c r="E1006" s="230"/>
      <c r="F1006" s="231"/>
      <c r="G1006" s="232" t="s">
        <v>281</v>
      </c>
      <c r="H1006" s="233"/>
      <c r="I1006" s="167">
        <v>3.09</v>
      </c>
      <c r="J1006" s="236">
        <v>11.9</v>
      </c>
      <c r="K1006" s="237"/>
      <c r="L1006" s="168">
        <v>14.99</v>
      </c>
    </row>
    <row r="1007" spans="1:12">
      <c r="A1007" s="166">
        <v>72538</v>
      </c>
      <c r="B1007" s="229" t="s">
        <v>1234</v>
      </c>
      <c r="C1007" s="230"/>
      <c r="D1007" s="230"/>
      <c r="E1007" s="230"/>
      <c r="F1007" s="231"/>
      <c r="G1007" s="232" t="s">
        <v>281</v>
      </c>
      <c r="H1007" s="233"/>
      <c r="I1007" s="167">
        <v>2.63</v>
      </c>
      <c r="J1007" s="236">
        <v>11.9</v>
      </c>
      <c r="K1007" s="237"/>
      <c r="L1007" s="168">
        <v>14.53</v>
      </c>
    </row>
    <row r="1008" spans="1:12">
      <c r="A1008" s="166">
        <v>72545</v>
      </c>
      <c r="B1008" s="229" t="s">
        <v>1235</v>
      </c>
      <c r="C1008" s="230"/>
      <c r="D1008" s="230"/>
      <c r="E1008" s="230"/>
      <c r="F1008" s="231"/>
      <c r="G1008" s="232" t="s">
        <v>281</v>
      </c>
      <c r="H1008" s="233"/>
      <c r="I1008" s="167">
        <v>8.9</v>
      </c>
      <c r="J1008" s="236">
        <v>11.9</v>
      </c>
      <c r="K1008" s="237"/>
      <c r="L1008" s="168">
        <v>20.8</v>
      </c>
    </row>
    <row r="1009" spans="1:12">
      <c r="A1009" s="166">
        <v>72550</v>
      </c>
      <c r="B1009" s="229" t="s">
        <v>1236</v>
      </c>
      <c r="C1009" s="230"/>
      <c r="D1009" s="230"/>
      <c r="E1009" s="230"/>
      <c r="F1009" s="231"/>
      <c r="G1009" s="232" t="s">
        <v>281</v>
      </c>
      <c r="H1009" s="233"/>
      <c r="I1009" s="167">
        <v>8.8699999999999992</v>
      </c>
      <c r="J1009" s="236">
        <v>13.22</v>
      </c>
      <c r="K1009" s="237"/>
      <c r="L1009" s="168">
        <v>22.09</v>
      </c>
    </row>
    <row r="1010" spans="1:12">
      <c r="A1010" s="166">
        <v>72556</v>
      </c>
      <c r="B1010" s="229" t="s">
        <v>1237</v>
      </c>
      <c r="C1010" s="230"/>
      <c r="D1010" s="230"/>
      <c r="E1010" s="230"/>
      <c r="F1010" s="231"/>
      <c r="G1010" s="232" t="s">
        <v>281</v>
      </c>
      <c r="H1010" s="233"/>
      <c r="I1010" s="168">
        <v>20.13</v>
      </c>
      <c r="J1010" s="234">
        <v>9.7799999999999994</v>
      </c>
      <c r="K1010" s="235"/>
      <c r="L1010" s="168">
        <v>29.91</v>
      </c>
    </row>
    <row r="1011" spans="1:12">
      <c r="A1011" s="166">
        <v>72560</v>
      </c>
      <c r="B1011" s="229" t="s">
        <v>1238</v>
      </c>
      <c r="C1011" s="230"/>
      <c r="D1011" s="230"/>
      <c r="E1011" s="230"/>
      <c r="F1011" s="231"/>
      <c r="G1011" s="232" t="s">
        <v>281</v>
      </c>
      <c r="H1011" s="233"/>
      <c r="I1011" s="167">
        <v>2.7</v>
      </c>
      <c r="J1011" s="234">
        <v>4.2300000000000004</v>
      </c>
      <c r="K1011" s="235"/>
      <c r="L1011" s="167">
        <v>6.93</v>
      </c>
    </row>
    <row r="1012" spans="1:12">
      <c r="A1012" s="166">
        <v>72570</v>
      </c>
      <c r="B1012" s="229" t="s">
        <v>1239</v>
      </c>
      <c r="C1012" s="230"/>
      <c r="D1012" s="230"/>
      <c r="E1012" s="230"/>
      <c r="F1012" s="231"/>
      <c r="G1012" s="232" t="s">
        <v>281</v>
      </c>
      <c r="H1012" s="233"/>
      <c r="I1012" s="167">
        <v>4.8499999999999996</v>
      </c>
      <c r="J1012" s="234">
        <v>7.67</v>
      </c>
      <c r="K1012" s="235"/>
      <c r="L1012" s="168">
        <v>12.52</v>
      </c>
    </row>
    <row r="1013" spans="1:12">
      <c r="A1013" s="166">
        <v>72575</v>
      </c>
      <c r="B1013" s="229" t="s">
        <v>1240</v>
      </c>
      <c r="C1013" s="230"/>
      <c r="D1013" s="230"/>
      <c r="E1013" s="230"/>
      <c r="F1013" s="231"/>
      <c r="G1013" s="232" t="s">
        <v>281</v>
      </c>
      <c r="H1013" s="233"/>
      <c r="I1013" s="167">
        <v>7.29</v>
      </c>
      <c r="J1013" s="234">
        <v>7.67</v>
      </c>
      <c r="K1013" s="235"/>
      <c r="L1013" s="168">
        <v>14.96</v>
      </c>
    </row>
    <row r="1014" spans="1:12">
      <c r="A1014" s="166">
        <v>72578</v>
      </c>
      <c r="B1014" s="229" t="s">
        <v>1241</v>
      </c>
      <c r="C1014" s="230"/>
      <c r="D1014" s="230"/>
      <c r="E1014" s="230"/>
      <c r="F1014" s="231"/>
      <c r="G1014" s="232" t="s">
        <v>281</v>
      </c>
      <c r="H1014" s="233"/>
      <c r="I1014" s="167">
        <v>5.66</v>
      </c>
      <c r="J1014" s="234">
        <v>7.67</v>
      </c>
      <c r="K1014" s="235"/>
      <c r="L1014" s="168">
        <v>13.33</v>
      </c>
    </row>
    <row r="1015" spans="1:12">
      <c r="A1015" s="166">
        <v>72579</v>
      </c>
      <c r="B1015" s="229" t="s">
        <v>1242</v>
      </c>
      <c r="C1015" s="230"/>
      <c r="D1015" s="230"/>
      <c r="E1015" s="230"/>
      <c r="F1015" s="231"/>
      <c r="G1015" s="232" t="s">
        <v>334</v>
      </c>
      <c r="H1015" s="233"/>
      <c r="I1015" s="168">
        <v>10.59</v>
      </c>
      <c r="J1015" s="234">
        <v>8.4600000000000009</v>
      </c>
      <c r="K1015" s="235"/>
      <c r="L1015" s="168">
        <v>19.05</v>
      </c>
    </row>
    <row r="1016" spans="1:12">
      <c r="A1016" s="166">
        <v>72585</v>
      </c>
      <c r="B1016" s="229" t="s">
        <v>1243</v>
      </c>
      <c r="C1016" s="230"/>
      <c r="D1016" s="230"/>
      <c r="E1016" s="230"/>
      <c r="F1016" s="231"/>
      <c r="G1016" s="232" t="s">
        <v>281</v>
      </c>
      <c r="H1016" s="233"/>
      <c r="I1016" s="167">
        <v>6.77</v>
      </c>
      <c r="J1016" s="234">
        <v>7.67</v>
      </c>
      <c r="K1016" s="235"/>
      <c r="L1016" s="168">
        <v>14.44</v>
      </c>
    </row>
    <row r="1017" spans="1:12">
      <c r="A1017" s="166">
        <v>72591</v>
      </c>
      <c r="B1017" s="229" t="s">
        <v>1244</v>
      </c>
      <c r="C1017" s="230"/>
      <c r="D1017" s="230"/>
      <c r="E1017" s="230"/>
      <c r="F1017" s="231"/>
      <c r="G1017" s="232" t="s">
        <v>281</v>
      </c>
      <c r="H1017" s="233"/>
      <c r="I1017" s="167">
        <v>8.2100000000000009</v>
      </c>
      <c r="J1017" s="234">
        <v>9.7799999999999994</v>
      </c>
      <c r="K1017" s="235"/>
      <c r="L1017" s="168">
        <v>17.989999999999998</v>
      </c>
    </row>
    <row r="1018" spans="1:12">
      <c r="A1018" s="166">
        <v>72592</v>
      </c>
      <c r="B1018" s="229" t="s">
        <v>1245</v>
      </c>
      <c r="C1018" s="230"/>
      <c r="D1018" s="230"/>
      <c r="E1018" s="230"/>
      <c r="F1018" s="231"/>
      <c r="G1018" s="232" t="s">
        <v>281</v>
      </c>
      <c r="H1018" s="233"/>
      <c r="I1018" s="168">
        <v>17.34</v>
      </c>
      <c r="J1018" s="236">
        <v>26.43</v>
      </c>
      <c r="K1018" s="237"/>
      <c r="L1018" s="168">
        <v>43.77</v>
      </c>
    </row>
    <row r="1019" spans="1:12">
      <c r="A1019" s="166">
        <v>72595</v>
      </c>
      <c r="B1019" s="229" t="s">
        <v>1246</v>
      </c>
      <c r="C1019" s="230"/>
      <c r="D1019" s="230"/>
      <c r="E1019" s="230"/>
      <c r="F1019" s="231"/>
      <c r="G1019" s="232" t="s">
        <v>281</v>
      </c>
      <c r="H1019" s="233"/>
      <c r="I1019" s="168">
        <v>30.33</v>
      </c>
      <c r="J1019" s="236">
        <v>26.43</v>
      </c>
      <c r="K1019" s="237"/>
      <c r="L1019" s="168">
        <v>56.76</v>
      </c>
    </row>
    <row r="1020" spans="1:12">
      <c r="A1020" s="166">
        <v>72596</v>
      </c>
      <c r="B1020" s="229" t="s">
        <v>1247</v>
      </c>
      <c r="C1020" s="230"/>
      <c r="D1020" s="230"/>
      <c r="E1020" s="230"/>
      <c r="F1020" s="231"/>
      <c r="G1020" s="232" t="s">
        <v>281</v>
      </c>
      <c r="H1020" s="233"/>
      <c r="I1020" s="167">
        <v>8.93</v>
      </c>
      <c r="J1020" s="234">
        <v>9.7799999999999994</v>
      </c>
      <c r="K1020" s="235"/>
      <c r="L1020" s="168">
        <v>18.71</v>
      </c>
    </row>
    <row r="1021" spans="1:12">
      <c r="A1021" s="166">
        <v>72600</v>
      </c>
      <c r="B1021" s="229" t="s">
        <v>1248</v>
      </c>
      <c r="C1021" s="230"/>
      <c r="D1021" s="230"/>
      <c r="E1021" s="230"/>
      <c r="F1021" s="231"/>
      <c r="G1021" s="232" t="s">
        <v>281</v>
      </c>
      <c r="H1021" s="233"/>
      <c r="I1021" s="170">
        <v>7300</v>
      </c>
      <c r="J1021" s="238">
        <v>105.72</v>
      </c>
      <c r="K1021" s="239"/>
      <c r="L1021" s="170">
        <v>7405.72</v>
      </c>
    </row>
    <row r="1022" spans="1:12">
      <c r="A1022" s="166">
        <v>72601</v>
      </c>
      <c r="B1022" s="229" t="s">
        <v>1249</v>
      </c>
      <c r="C1022" s="230"/>
      <c r="D1022" s="230"/>
      <c r="E1022" s="230"/>
      <c r="F1022" s="231"/>
      <c r="G1022" s="232" t="s">
        <v>281</v>
      </c>
      <c r="H1022" s="233"/>
      <c r="I1022" s="172">
        <v>11300</v>
      </c>
      <c r="J1022" s="238">
        <v>105.72</v>
      </c>
      <c r="K1022" s="239"/>
      <c r="L1022" s="172">
        <v>11405.72</v>
      </c>
    </row>
    <row r="1023" spans="1:12">
      <c r="A1023" s="166">
        <v>72611</v>
      </c>
      <c r="B1023" s="229" t="s">
        <v>1250</v>
      </c>
      <c r="C1023" s="230"/>
      <c r="D1023" s="230"/>
      <c r="E1023" s="230"/>
      <c r="F1023" s="231"/>
      <c r="G1023" s="232" t="s">
        <v>281</v>
      </c>
      <c r="H1023" s="233"/>
      <c r="I1023" s="170">
        <v>9500</v>
      </c>
      <c r="J1023" s="238">
        <v>105.72</v>
      </c>
      <c r="K1023" s="239"/>
      <c r="L1023" s="170">
        <v>9605.7199999999993</v>
      </c>
    </row>
    <row r="1024" spans="1:12">
      <c r="A1024" s="166">
        <v>72612</v>
      </c>
      <c r="B1024" s="229" t="s">
        <v>1251</v>
      </c>
      <c r="C1024" s="230"/>
      <c r="D1024" s="230"/>
      <c r="E1024" s="230"/>
      <c r="F1024" s="231"/>
      <c r="G1024" s="232" t="s">
        <v>281</v>
      </c>
      <c r="H1024" s="233"/>
      <c r="I1024" s="172">
        <v>15600</v>
      </c>
      <c r="J1024" s="238">
        <v>132.15</v>
      </c>
      <c r="K1024" s="239"/>
      <c r="L1024" s="172">
        <v>15732.15</v>
      </c>
    </row>
    <row r="1025" spans="1:12">
      <c r="A1025" s="166">
        <v>72613</v>
      </c>
      <c r="B1025" s="229" t="s">
        <v>1252</v>
      </c>
      <c r="C1025" s="230"/>
      <c r="D1025" s="230"/>
      <c r="E1025" s="230"/>
      <c r="F1025" s="231"/>
      <c r="G1025" s="232" t="s">
        <v>281</v>
      </c>
      <c r="H1025" s="233"/>
      <c r="I1025" s="172">
        <v>17980</v>
      </c>
      <c r="J1025" s="238">
        <v>158.58000000000001</v>
      </c>
      <c r="K1025" s="239"/>
      <c r="L1025" s="172">
        <v>18138.580000000002</v>
      </c>
    </row>
    <row r="1026" spans="1:12">
      <c r="A1026" s="166">
        <v>72614</v>
      </c>
      <c r="B1026" s="229" t="s">
        <v>1253</v>
      </c>
      <c r="C1026" s="230"/>
      <c r="D1026" s="230"/>
      <c r="E1026" s="230"/>
      <c r="F1026" s="231"/>
      <c r="G1026" s="232" t="s">
        <v>281</v>
      </c>
      <c r="H1026" s="233"/>
      <c r="I1026" s="172">
        <v>29000</v>
      </c>
      <c r="J1026" s="238">
        <v>158.58000000000001</v>
      </c>
      <c r="K1026" s="239"/>
      <c r="L1026" s="172">
        <v>29158.58</v>
      </c>
    </row>
    <row r="1027" spans="1:12">
      <c r="A1027" s="166">
        <v>72618</v>
      </c>
      <c r="B1027" s="229" t="s">
        <v>1254</v>
      </c>
      <c r="C1027" s="230"/>
      <c r="D1027" s="230"/>
      <c r="E1027" s="230"/>
      <c r="F1027" s="231"/>
      <c r="G1027" s="232" t="s">
        <v>334</v>
      </c>
      <c r="H1027" s="233"/>
      <c r="I1027" s="168">
        <v>73.44</v>
      </c>
      <c r="J1027" s="234">
        <v>8.81</v>
      </c>
      <c r="K1027" s="235"/>
      <c r="L1027" s="168">
        <v>82.25</v>
      </c>
    </row>
    <row r="1028" spans="1:12">
      <c r="A1028" s="166">
        <v>72619</v>
      </c>
      <c r="B1028" s="229" t="s">
        <v>1255</v>
      </c>
      <c r="C1028" s="230"/>
      <c r="D1028" s="230"/>
      <c r="E1028" s="230"/>
      <c r="F1028" s="231"/>
      <c r="G1028" s="232" t="s">
        <v>281</v>
      </c>
      <c r="H1028" s="233"/>
      <c r="I1028" s="168">
        <v>68.33</v>
      </c>
      <c r="J1028" s="234">
        <v>8.81</v>
      </c>
      <c r="K1028" s="235"/>
      <c r="L1028" s="168">
        <v>77.14</v>
      </c>
    </row>
    <row r="1029" spans="1:12">
      <c r="A1029" s="166">
        <v>72620</v>
      </c>
      <c r="B1029" s="229" t="s">
        <v>1256</v>
      </c>
      <c r="C1029" s="230"/>
      <c r="D1029" s="230"/>
      <c r="E1029" s="230"/>
      <c r="F1029" s="231"/>
      <c r="G1029" s="232" t="s">
        <v>281</v>
      </c>
      <c r="H1029" s="233"/>
      <c r="I1029" s="168">
        <v>59.72</v>
      </c>
      <c r="J1029" s="234">
        <v>8.81</v>
      </c>
      <c r="K1029" s="235"/>
      <c r="L1029" s="168">
        <v>68.53</v>
      </c>
    </row>
    <row r="1030" spans="1:12">
      <c r="A1030" s="166">
        <v>72630</v>
      </c>
      <c r="B1030" s="229" t="s">
        <v>1257</v>
      </c>
      <c r="C1030" s="230"/>
      <c r="D1030" s="230"/>
      <c r="E1030" s="230"/>
      <c r="F1030" s="231"/>
      <c r="G1030" s="232" t="s">
        <v>383</v>
      </c>
      <c r="H1030" s="233"/>
      <c r="I1030" s="167">
        <v>9.39</v>
      </c>
      <c r="J1030" s="234">
        <v>7.93</v>
      </c>
      <c r="K1030" s="235"/>
      <c r="L1030" s="168">
        <v>17.32</v>
      </c>
    </row>
    <row r="1031" spans="1:12">
      <c r="A1031" s="166">
        <v>72637</v>
      </c>
      <c r="B1031" s="229" t="s">
        <v>1258</v>
      </c>
      <c r="C1031" s="230"/>
      <c r="D1031" s="230"/>
      <c r="E1031" s="230"/>
      <c r="F1031" s="231"/>
      <c r="G1031" s="232" t="s">
        <v>383</v>
      </c>
      <c r="H1031" s="233"/>
      <c r="I1031" s="168">
        <v>31.11</v>
      </c>
      <c r="J1031" s="236">
        <v>16.39</v>
      </c>
      <c r="K1031" s="237"/>
      <c r="L1031" s="168">
        <v>47.5</v>
      </c>
    </row>
    <row r="1032" spans="1:12">
      <c r="A1032" s="166">
        <v>72638</v>
      </c>
      <c r="B1032" s="229" t="s">
        <v>1259</v>
      </c>
      <c r="C1032" s="230"/>
      <c r="D1032" s="230"/>
      <c r="E1032" s="230"/>
      <c r="F1032" s="231"/>
      <c r="G1032" s="232" t="s">
        <v>281</v>
      </c>
      <c r="H1032" s="233"/>
      <c r="I1032" s="167">
        <v>9.1199999999999992</v>
      </c>
      <c r="J1032" s="234">
        <v>4.2300000000000004</v>
      </c>
      <c r="K1032" s="235"/>
      <c r="L1032" s="168">
        <v>13.35</v>
      </c>
    </row>
    <row r="1033" spans="1:12">
      <c r="A1033" s="166">
        <v>72640</v>
      </c>
      <c r="B1033" s="229" t="s">
        <v>1260</v>
      </c>
      <c r="C1033" s="230"/>
      <c r="D1033" s="230"/>
      <c r="E1033" s="230"/>
      <c r="F1033" s="231"/>
      <c r="G1033" s="232" t="s">
        <v>281</v>
      </c>
      <c r="H1033" s="233"/>
      <c r="I1033" s="168">
        <v>14.02</v>
      </c>
      <c r="J1033" s="234">
        <v>2.11</v>
      </c>
      <c r="K1033" s="235"/>
      <c r="L1033" s="168">
        <v>16.13</v>
      </c>
    </row>
    <row r="1034" spans="1:12">
      <c r="A1034" s="166">
        <v>72641</v>
      </c>
      <c r="B1034" s="229" t="s">
        <v>1261</v>
      </c>
      <c r="C1034" s="230"/>
      <c r="D1034" s="230"/>
      <c r="E1034" s="230"/>
      <c r="F1034" s="231"/>
      <c r="G1034" s="232" t="s">
        <v>281</v>
      </c>
      <c r="H1034" s="233"/>
      <c r="I1034" s="168">
        <v>18.170000000000002</v>
      </c>
      <c r="J1034" s="234">
        <v>2.64</v>
      </c>
      <c r="K1034" s="235"/>
      <c r="L1034" s="168">
        <v>20.81</v>
      </c>
    </row>
    <row r="1035" spans="1:12">
      <c r="A1035" s="166">
        <v>72650</v>
      </c>
      <c r="B1035" s="229" t="s">
        <v>1262</v>
      </c>
      <c r="C1035" s="230"/>
      <c r="D1035" s="230"/>
      <c r="E1035" s="230"/>
      <c r="F1035" s="231"/>
      <c r="G1035" s="232" t="s">
        <v>281</v>
      </c>
      <c r="H1035" s="233"/>
      <c r="I1035" s="168">
        <v>26.12</v>
      </c>
      <c r="J1035" s="234">
        <v>2.11</v>
      </c>
      <c r="K1035" s="235"/>
      <c r="L1035" s="168">
        <v>28.23</v>
      </c>
    </row>
    <row r="1036" spans="1:12">
      <c r="A1036" s="166">
        <v>72660</v>
      </c>
      <c r="B1036" s="229" t="s">
        <v>1263</v>
      </c>
      <c r="C1036" s="230"/>
      <c r="D1036" s="230"/>
      <c r="E1036" s="230"/>
      <c r="F1036" s="231"/>
      <c r="G1036" s="232" t="s">
        <v>383</v>
      </c>
      <c r="H1036" s="233"/>
      <c r="I1036" s="167">
        <v>2.83</v>
      </c>
      <c r="J1036" s="234">
        <v>6.34</v>
      </c>
      <c r="K1036" s="235"/>
      <c r="L1036" s="167">
        <v>9.17</v>
      </c>
    </row>
    <row r="1037" spans="1:12">
      <c r="A1037" s="166">
        <v>72661</v>
      </c>
      <c r="B1037" s="229" t="s">
        <v>1264</v>
      </c>
      <c r="C1037" s="230"/>
      <c r="D1037" s="230"/>
      <c r="E1037" s="230"/>
      <c r="F1037" s="231"/>
      <c r="G1037" s="232" t="s">
        <v>383</v>
      </c>
      <c r="H1037" s="233"/>
      <c r="I1037" s="167">
        <v>3.65</v>
      </c>
      <c r="J1037" s="234">
        <v>6.34</v>
      </c>
      <c r="K1037" s="235"/>
      <c r="L1037" s="167">
        <v>9.99</v>
      </c>
    </row>
    <row r="1038" spans="1:12">
      <c r="A1038" s="171">
        <v>170</v>
      </c>
      <c r="B1038" s="242" t="s">
        <v>1265</v>
      </c>
      <c r="C1038" s="243"/>
      <c r="D1038" s="243"/>
      <c r="E1038" s="243"/>
      <c r="F1038" s="243"/>
      <c r="G1038" s="243"/>
      <c r="H1038" s="243"/>
      <c r="I1038" s="243"/>
      <c r="J1038" s="243"/>
      <c r="K1038" s="243"/>
      <c r="L1038" s="244"/>
    </row>
    <row r="1039" spans="1:12">
      <c r="A1039" s="166">
        <v>80000</v>
      </c>
      <c r="B1039" s="229" t="s">
        <v>2324</v>
      </c>
      <c r="C1039" s="230"/>
      <c r="D1039" s="230"/>
      <c r="E1039" s="230"/>
      <c r="F1039" s="231"/>
      <c r="G1039" s="232" t="s">
        <v>463</v>
      </c>
      <c r="H1039" s="233"/>
      <c r="I1039" s="167">
        <v>0</v>
      </c>
      <c r="J1039" s="234">
        <v>0</v>
      </c>
      <c r="K1039" s="235"/>
      <c r="L1039" s="167">
        <v>0</v>
      </c>
    </row>
    <row r="1040" spans="1:12">
      <c r="A1040" s="166">
        <v>80500</v>
      </c>
      <c r="B1040" s="229" t="s">
        <v>1267</v>
      </c>
      <c r="C1040" s="230"/>
      <c r="D1040" s="230"/>
      <c r="E1040" s="230"/>
      <c r="F1040" s="231"/>
      <c r="G1040" s="232"/>
      <c r="H1040" s="233"/>
      <c r="I1040" s="167">
        <v>0</v>
      </c>
      <c r="J1040" s="234">
        <v>0</v>
      </c>
      <c r="K1040" s="235"/>
      <c r="L1040" s="167">
        <v>0</v>
      </c>
    </row>
    <row r="1041" spans="1:12">
      <c r="A1041" s="166">
        <v>80501</v>
      </c>
      <c r="B1041" s="229" t="s">
        <v>1268</v>
      </c>
      <c r="C1041" s="230"/>
      <c r="D1041" s="230"/>
      <c r="E1041" s="230"/>
      <c r="F1041" s="231"/>
      <c r="G1041" s="232"/>
      <c r="H1041" s="233"/>
      <c r="I1041" s="167">
        <v>0</v>
      </c>
      <c r="J1041" s="234">
        <v>0</v>
      </c>
      <c r="K1041" s="235"/>
      <c r="L1041" s="167">
        <v>0</v>
      </c>
    </row>
    <row r="1042" spans="1:12">
      <c r="A1042" s="166">
        <v>80502</v>
      </c>
      <c r="B1042" s="229" t="s">
        <v>259</v>
      </c>
      <c r="C1042" s="230"/>
      <c r="D1042" s="230"/>
      <c r="E1042" s="230"/>
      <c r="F1042" s="231"/>
      <c r="G1042" s="232" t="s">
        <v>281</v>
      </c>
      <c r="H1042" s="233"/>
      <c r="I1042" s="169">
        <v>146.99</v>
      </c>
      <c r="J1042" s="236">
        <v>49.96</v>
      </c>
      <c r="K1042" s="237"/>
      <c r="L1042" s="169">
        <v>196.95</v>
      </c>
    </row>
    <row r="1043" spans="1:12">
      <c r="A1043" s="166">
        <v>80503</v>
      </c>
      <c r="B1043" s="229" t="s">
        <v>1269</v>
      </c>
      <c r="C1043" s="230"/>
      <c r="D1043" s="230"/>
      <c r="E1043" s="230"/>
      <c r="F1043" s="231"/>
      <c r="G1043" s="232" t="s">
        <v>281</v>
      </c>
      <c r="H1043" s="233"/>
      <c r="I1043" s="168">
        <v>97.48</v>
      </c>
      <c r="J1043" s="236">
        <v>49.96</v>
      </c>
      <c r="K1043" s="237"/>
      <c r="L1043" s="169">
        <v>147.44</v>
      </c>
    </row>
    <row r="1044" spans="1:12">
      <c r="A1044" s="166">
        <v>80504</v>
      </c>
      <c r="B1044" s="229" t="s">
        <v>2325</v>
      </c>
      <c r="C1044" s="230"/>
      <c r="D1044" s="230"/>
      <c r="E1044" s="230"/>
      <c r="F1044" s="231"/>
      <c r="G1044" s="232" t="s">
        <v>281</v>
      </c>
      <c r="H1044" s="233"/>
      <c r="I1044" s="169">
        <v>343.44</v>
      </c>
      <c r="J1044" s="236">
        <v>63.43</v>
      </c>
      <c r="K1044" s="237"/>
      <c r="L1044" s="169">
        <v>406.87</v>
      </c>
    </row>
    <row r="1045" spans="1:12">
      <c r="A1045" s="166">
        <v>80508</v>
      </c>
      <c r="B1045" s="229" t="s">
        <v>1270</v>
      </c>
      <c r="C1045" s="230"/>
      <c r="D1045" s="230"/>
      <c r="E1045" s="230"/>
      <c r="F1045" s="231"/>
      <c r="G1045" s="232" t="s">
        <v>281</v>
      </c>
      <c r="H1045" s="233"/>
      <c r="I1045" s="169">
        <v>327.85</v>
      </c>
      <c r="J1045" s="236">
        <v>52.86</v>
      </c>
      <c r="K1045" s="237"/>
      <c r="L1045" s="169">
        <v>380.71</v>
      </c>
    </row>
    <row r="1046" spans="1:12">
      <c r="A1046" s="166">
        <v>80510</v>
      </c>
      <c r="B1046" s="229" t="s">
        <v>1271</v>
      </c>
      <c r="C1046" s="230"/>
      <c r="D1046" s="230"/>
      <c r="E1046" s="230"/>
      <c r="F1046" s="231"/>
      <c r="G1046" s="232" t="s">
        <v>281</v>
      </c>
      <c r="H1046" s="233"/>
      <c r="I1046" s="167">
        <v>7.94</v>
      </c>
      <c r="J1046" s="234">
        <v>3.97</v>
      </c>
      <c r="K1046" s="235"/>
      <c r="L1046" s="168">
        <v>11.91</v>
      </c>
    </row>
    <row r="1047" spans="1:12">
      <c r="A1047" s="166">
        <v>80511</v>
      </c>
      <c r="B1047" s="229" t="s">
        <v>1272</v>
      </c>
      <c r="C1047" s="230"/>
      <c r="D1047" s="230"/>
      <c r="E1047" s="230"/>
      <c r="F1047" s="231"/>
      <c r="G1047" s="232" t="s">
        <v>281</v>
      </c>
      <c r="H1047" s="233"/>
      <c r="I1047" s="168">
        <v>27.84</v>
      </c>
      <c r="J1047" s="236">
        <v>26.43</v>
      </c>
      <c r="K1047" s="237"/>
      <c r="L1047" s="168">
        <v>54.27</v>
      </c>
    </row>
    <row r="1048" spans="1:12">
      <c r="A1048" s="166">
        <v>80512</v>
      </c>
      <c r="B1048" s="229" t="s">
        <v>1273</v>
      </c>
      <c r="C1048" s="230"/>
      <c r="D1048" s="230"/>
      <c r="E1048" s="230"/>
      <c r="F1048" s="231"/>
      <c r="G1048" s="232" t="s">
        <v>281</v>
      </c>
      <c r="H1048" s="233"/>
      <c r="I1048" s="167">
        <v>6.55</v>
      </c>
      <c r="J1048" s="234">
        <v>8.4600000000000009</v>
      </c>
      <c r="K1048" s="235"/>
      <c r="L1048" s="168">
        <v>15.01</v>
      </c>
    </row>
    <row r="1049" spans="1:12">
      <c r="A1049" s="166">
        <v>80513</v>
      </c>
      <c r="B1049" s="229" t="s">
        <v>1274</v>
      </c>
      <c r="C1049" s="230"/>
      <c r="D1049" s="230"/>
      <c r="E1049" s="230"/>
      <c r="F1049" s="231"/>
      <c r="G1049" s="232" t="s">
        <v>281</v>
      </c>
      <c r="H1049" s="233"/>
      <c r="I1049" s="167">
        <v>6.34</v>
      </c>
      <c r="J1049" s="234">
        <v>8.4600000000000009</v>
      </c>
      <c r="K1049" s="235"/>
      <c r="L1049" s="168">
        <v>14.8</v>
      </c>
    </row>
    <row r="1050" spans="1:12">
      <c r="A1050" s="166">
        <v>80514</v>
      </c>
      <c r="B1050" s="229" t="s">
        <v>1275</v>
      </c>
      <c r="C1050" s="230"/>
      <c r="D1050" s="230"/>
      <c r="E1050" s="230"/>
      <c r="F1050" s="231"/>
      <c r="G1050" s="232" t="s">
        <v>281</v>
      </c>
      <c r="H1050" s="233"/>
      <c r="I1050" s="168">
        <v>13.97</v>
      </c>
      <c r="J1050" s="234">
        <v>3.7</v>
      </c>
      <c r="K1050" s="235"/>
      <c r="L1050" s="168">
        <v>17.670000000000002</v>
      </c>
    </row>
    <row r="1051" spans="1:12">
      <c r="A1051" s="166">
        <v>80515</v>
      </c>
      <c r="B1051" s="229" t="s">
        <v>260</v>
      </c>
      <c r="C1051" s="230"/>
      <c r="D1051" s="230"/>
      <c r="E1051" s="230"/>
      <c r="F1051" s="231"/>
      <c r="G1051" s="232" t="s">
        <v>281</v>
      </c>
      <c r="H1051" s="233"/>
      <c r="I1051" s="169">
        <v>143.18</v>
      </c>
      <c r="J1051" s="236">
        <v>43.03</v>
      </c>
      <c r="K1051" s="237"/>
      <c r="L1051" s="169">
        <v>186.21</v>
      </c>
    </row>
    <row r="1052" spans="1:12">
      <c r="A1052" s="166">
        <v>80516</v>
      </c>
      <c r="B1052" s="229" t="s">
        <v>1276</v>
      </c>
      <c r="C1052" s="230"/>
      <c r="D1052" s="230"/>
      <c r="E1052" s="230"/>
      <c r="F1052" s="231"/>
      <c r="G1052" s="232" t="s">
        <v>281</v>
      </c>
      <c r="H1052" s="233"/>
      <c r="I1052" s="168">
        <v>98.12</v>
      </c>
      <c r="J1052" s="236">
        <v>43.03</v>
      </c>
      <c r="K1052" s="237"/>
      <c r="L1052" s="169">
        <v>141.15</v>
      </c>
    </row>
    <row r="1053" spans="1:12">
      <c r="A1053" s="166">
        <v>80517</v>
      </c>
      <c r="B1053" s="229" t="s">
        <v>1277</v>
      </c>
      <c r="C1053" s="230"/>
      <c r="D1053" s="230"/>
      <c r="E1053" s="230"/>
      <c r="F1053" s="231"/>
      <c r="G1053" s="232" t="s">
        <v>281</v>
      </c>
      <c r="H1053" s="233"/>
      <c r="I1053" s="169">
        <v>209.48</v>
      </c>
      <c r="J1053" s="236">
        <v>43.03</v>
      </c>
      <c r="K1053" s="237"/>
      <c r="L1053" s="169">
        <v>252.51</v>
      </c>
    </row>
    <row r="1054" spans="1:12">
      <c r="A1054" s="166">
        <v>80518</v>
      </c>
      <c r="B1054" s="229" t="s">
        <v>1278</v>
      </c>
      <c r="C1054" s="230"/>
      <c r="D1054" s="230"/>
      <c r="E1054" s="230"/>
      <c r="F1054" s="231"/>
      <c r="G1054" s="232" t="s">
        <v>281</v>
      </c>
      <c r="H1054" s="233"/>
      <c r="I1054" s="168">
        <v>71.7</v>
      </c>
      <c r="J1054" s="236">
        <v>57.61</v>
      </c>
      <c r="K1054" s="237"/>
      <c r="L1054" s="169">
        <v>129.31</v>
      </c>
    </row>
    <row r="1055" spans="1:12">
      <c r="A1055" s="166">
        <v>80520</v>
      </c>
      <c r="B1055" s="229" t="s">
        <v>1279</v>
      </c>
      <c r="C1055" s="230"/>
      <c r="D1055" s="230"/>
      <c r="E1055" s="230"/>
      <c r="F1055" s="231"/>
      <c r="G1055" s="232" t="s">
        <v>1280</v>
      </c>
      <c r="H1055" s="233"/>
      <c r="I1055" s="168">
        <v>10.199999999999999</v>
      </c>
      <c r="J1055" s="234">
        <v>5.29</v>
      </c>
      <c r="K1055" s="235"/>
      <c r="L1055" s="168">
        <v>15.49</v>
      </c>
    </row>
    <row r="1056" spans="1:12">
      <c r="A1056" s="166">
        <v>80525</v>
      </c>
      <c r="B1056" s="229" t="s">
        <v>1281</v>
      </c>
      <c r="C1056" s="230"/>
      <c r="D1056" s="230"/>
      <c r="E1056" s="230"/>
      <c r="F1056" s="231"/>
      <c r="G1056" s="232" t="s">
        <v>281</v>
      </c>
      <c r="H1056" s="233"/>
      <c r="I1056" s="168">
        <v>21.15</v>
      </c>
      <c r="J1056" s="234">
        <v>3.97</v>
      </c>
      <c r="K1056" s="235"/>
      <c r="L1056" s="168">
        <v>25.12</v>
      </c>
    </row>
    <row r="1057" spans="1:12">
      <c r="A1057" s="166">
        <v>80526</v>
      </c>
      <c r="B1057" s="229" t="s">
        <v>115</v>
      </c>
      <c r="C1057" s="230"/>
      <c r="D1057" s="230"/>
      <c r="E1057" s="230"/>
      <c r="F1057" s="231"/>
      <c r="G1057" s="232" t="s">
        <v>281</v>
      </c>
      <c r="H1057" s="233"/>
      <c r="I1057" s="168">
        <v>88.58</v>
      </c>
      <c r="J1057" s="234">
        <v>3.97</v>
      </c>
      <c r="K1057" s="235"/>
      <c r="L1057" s="168">
        <v>92.55</v>
      </c>
    </row>
    <row r="1058" spans="1:12">
      <c r="A1058" s="166">
        <v>80530</v>
      </c>
      <c r="B1058" s="229" t="s">
        <v>1282</v>
      </c>
      <c r="C1058" s="230"/>
      <c r="D1058" s="230"/>
      <c r="E1058" s="230"/>
      <c r="F1058" s="231"/>
      <c r="G1058" s="232" t="s">
        <v>281</v>
      </c>
      <c r="H1058" s="233"/>
      <c r="I1058" s="168">
        <v>23.44</v>
      </c>
      <c r="J1058" s="236">
        <v>13.22</v>
      </c>
      <c r="K1058" s="237"/>
      <c r="L1058" s="168">
        <v>36.659999999999997</v>
      </c>
    </row>
    <row r="1059" spans="1:12">
      <c r="A1059" s="166">
        <v>80531</v>
      </c>
      <c r="B1059" s="229" t="s">
        <v>1283</v>
      </c>
      <c r="C1059" s="230"/>
      <c r="D1059" s="230"/>
      <c r="E1059" s="230"/>
      <c r="F1059" s="231"/>
      <c r="G1059" s="232" t="s">
        <v>281</v>
      </c>
      <c r="H1059" s="233"/>
      <c r="I1059" s="168">
        <v>10.42</v>
      </c>
      <c r="J1059" s="234">
        <v>6.61</v>
      </c>
      <c r="K1059" s="235"/>
      <c r="L1059" s="168">
        <v>17.03</v>
      </c>
    </row>
    <row r="1060" spans="1:12">
      <c r="A1060" s="166">
        <v>80532</v>
      </c>
      <c r="B1060" s="229" t="s">
        <v>116</v>
      </c>
      <c r="C1060" s="230"/>
      <c r="D1060" s="230"/>
      <c r="E1060" s="230"/>
      <c r="F1060" s="231"/>
      <c r="G1060" s="232" t="s">
        <v>281</v>
      </c>
      <c r="H1060" s="233"/>
      <c r="I1060" s="168">
        <v>35.43</v>
      </c>
      <c r="J1060" s="234">
        <v>9.26</v>
      </c>
      <c r="K1060" s="235"/>
      <c r="L1060" s="168">
        <v>44.69</v>
      </c>
    </row>
    <row r="1061" spans="1:12">
      <c r="A1061" s="166">
        <v>80540</v>
      </c>
      <c r="B1061" s="229" t="s">
        <v>1284</v>
      </c>
      <c r="C1061" s="230"/>
      <c r="D1061" s="230"/>
      <c r="E1061" s="230"/>
      <c r="F1061" s="231"/>
      <c r="G1061" s="232"/>
      <c r="H1061" s="233"/>
      <c r="I1061" s="167">
        <v>0</v>
      </c>
      <c r="J1061" s="234">
        <v>0</v>
      </c>
      <c r="K1061" s="235"/>
      <c r="L1061" s="167">
        <v>0</v>
      </c>
    </row>
    <row r="1062" spans="1:12">
      <c r="A1062" s="166">
        <v>80541</v>
      </c>
      <c r="B1062" s="229" t="s">
        <v>1285</v>
      </c>
      <c r="C1062" s="230"/>
      <c r="D1062" s="230"/>
      <c r="E1062" s="230"/>
      <c r="F1062" s="231"/>
      <c r="G1062" s="232" t="s">
        <v>281</v>
      </c>
      <c r="H1062" s="233"/>
      <c r="I1062" s="168">
        <v>83.24</v>
      </c>
      <c r="J1062" s="236">
        <v>45.99</v>
      </c>
      <c r="K1062" s="237"/>
      <c r="L1062" s="169">
        <v>129.22999999999999</v>
      </c>
    </row>
    <row r="1063" spans="1:12">
      <c r="A1063" s="166">
        <v>80542</v>
      </c>
      <c r="B1063" s="229" t="s">
        <v>1286</v>
      </c>
      <c r="C1063" s="230"/>
      <c r="D1063" s="230"/>
      <c r="E1063" s="230"/>
      <c r="F1063" s="231"/>
      <c r="G1063" s="232" t="s">
        <v>281</v>
      </c>
      <c r="H1063" s="233"/>
      <c r="I1063" s="168">
        <v>76.760000000000005</v>
      </c>
      <c r="J1063" s="236">
        <v>43.34</v>
      </c>
      <c r="K1063" s="237"/>
      <c r="L1063" s="169">
        <v>120.1</v>
      </c>
    </row>
    <row r="1064" spans="1:12">
      <c r="A1064" s="166">
        <v>80543</v>
      </c>
      <c r="B1064" s="229" t="s">
        <v>1287</v>
      </c>
      <c r="C1064" s="230"/>
      <c r="D1064" s="230"/>
      <c r="E1064" s="230"/>
      <c r="F1064" s="231"/>
      <c r="G1064" s="232" t="s">
        <v>281</v>
      </c>
      <c r="H1064" s="233"/>
      <c r="I1064" s="168">
        <v>72.7</v>
      </c>
      <c r="J1064" s="236">
        <v>45.99</v>
      </c>
      <c r="K1064" s="237"/>
      <c r="L1064" s="169">
        <v>118.69</v>
      </c>
    </row>
    <row r="1065" spans="1:12">
      <c r="A1065" s="166">
        <v>80544</v>
      </c>
      <c r="B1065" s="229" t="s">
        <v>1288</v>
      </c>
      <c r="C1065" s="230"/>
      <c r="D1065" s="230"/>
      <c r="E1065" s="230"/>
      <c r="F1065" s="231"/>
      <c r="G1065" s="232" t="s">
        <v>281</v>
      </c>
      <c r="H1065" s="233"/>
      <c r="I1065" s="168">
        <v>52</v>
      </c>
      <c r="J1065" s="236">
        <v>43.34</v>
      </c>
      <c r="K1065" s="237"/>
      <c r="L1065" s="168">
        <v>95.34</v>
      </c>
    </row>
    <row r="1066" spans="1:12">
      <c r="A1066" s="166">
        <v>80550</v>
      </c>
      <c r="B1066" s="229" t="s">
        <v>1289</v>
      </c>
      <c r="C1066" s="230"/>
      <c r="D1066" s="230"/>
      <c r="E1066" s="230"/>
      <c r="F1066" s="231"/>
      <c r="G1066" s="232" t="s">
        <v>1290</v>
      </c>
      <c r="H1066" s="233"/>
      <c r="I1066" s="167">
        <v>5.73</v>
      </c>
      <c r="J1066" s="234">
        <v>3.97</v>
      </c>
      <c r="K1066" s="235"/>
      <c r="L1066" s="167">
        <v>9.6999999999999993</v>
      </c>
    </row>
    <row r="1067" spans="1:12">
      <c r="A1067" s="166">
        <v>80555</v>
      </c>
      <c r="B1067" s="229" t="s">
        <v>117</v>
      </c>
      <c r="C1067" s="230"/>
      <c r="D1067" s="230"/>
      <c r="E1067" s="230"/>
      <c r="F1067" s="231"/>
      <c r="G1067" s="232" t="s">
        <v>281</v>
      </c>
      <c r="H1067" s="233"/>
      <c r="I1067" s="168">
        <v>22.22</v>
      </c>
      <c r="J1067" s="234">
        <v>6.61</v>
      </c>
      <c r="K1067" s="235"/>
      <c r="L1067" s="168">
        <v>28.83</v>
      </c>
    </row>
    <row r="1068" spans="1:12">
      <c r="A1068" s="166">
        <v>80556</v>
      </c>
      <c r="B1068" s="229" t="s">
        <v>1291</v>
      </c>
      <c r="C1068" s="230"/>
      <c r="D1068" s="230"/>
      <c r="E1068" s="230"/>
      <c r="F1068" s="231"/>
      <c r="G1068" s="232" t="s">
        <v>281</v>
      </c>
      <c r="H1068" s="233"/>
      <c r="I1068" s="167">
        <v>3.23</v>
      </c>
      <c r="J1068" s="234">
        <v>6.61</v>
      </c>
      <c r="K1068" s="235"/>
      <c r="L1068" s="167">
        <v>9.84</v>
      </c>
    </row>
    <row r="1069" spans="1:12">
      <c r="A1069" s="166">
        <v>80560</v>
      </c>
      <c r="B1069" s="229" t="s">
        <v>1292</v>
      </c>
      <c r="C1069" s="230"/>
      <c r="D1069" s="230"/>
      <c r="E1069" s="230"/>
      <c r="F1069" s="231"/>
      <c r="G1069" s="232" t="s">
        <v>281</v>
      </c>
      <c r="H1069" s="233"/>
      <c r="I1069" s="168">
        <v>79.94</v>
      </c>
      <c r="J1069" s="234">
        <v>9.52</v>
      </c>
      <c r="K1069" s="235"/>
      <c r="L1069" s="168">
        <v>89.46</v>
      </c>
    </row>
    <row r="1070" spans="1:12">
      <c r="A1070" s="166">
        <v>80561</v>
      </c>
      <c r="B1070" s="229" t="s">
        <v>1293</v>
      </c>
      <c r="C1070" s="230"/>
      <c r="D1070" s="230"/>
      <c r="E1070" s="230"/>
      <c r="F1070" s="231"/>
      <c r="G1070" s="232" t="s">
        <v>281</v>
      </c>
      <c r="H1070" s="233"/>
      <c r="I1070" s="168">
        <v>14.21</v>
      </c>
      <c r="J1070" s="234">
        <v>9.52</v>
      </c>
      <c r="K1070" s="235"/>
      <c r="L1070" s="168">
        <v>23.73</v>
      </c>
    </row>
    <row r="1071" spans="1:12">
      <c r="A1071" s="166">
        <v>80562</v>
      </c>
      <c r="B1071" s="229" t="s">
        <v>1294</v>
      </c>
      <c r="C1071" s="230"/>
      <c r="D1071" s="230"/>
      <c r="E1071" s="230"/>
      <c r="F1071" s="231"/>
      <c r="G1071" s="232" t="s">
        <v>281</v>
      </c>
      <c r="H1071" s="233"/>
      <c r="I1071" s="167">
        <v>6.56</v>
      </c>
      <c r="J1071" s="234">
        <v>9.52</v>
      </c>
      <c r="K1071" s="235"/>
      <c r="L1071" s="168">
        <v>16.079999999999998</v>
      </c>
    </row>
    <row r="1072" spans="1:12">
      <c r="A1072" s="166">
        <v>80563</v>
      </c>
      <c r="B1072" s="229" t="s">
        <v>118</v>
      </c>
      <c r="C1072" s="230"/>
      <c r="D1072" s="230"/>
      <c r="E1072" s="230"/>
      <c r="F1072" s="231"/>
      <c r="G1072" s="232" t="s">
        <v>281</v>
      </c>
      <c r="H1072" s="233"/>
      <c r="I1072" s="168">
        <v>26.96</v>
      </c>
      <c r="J1072" s="234">
        <v>9.52</v>
      </c>
      <c r="K1072" s="235"/>
      <c r="L1072" s="168">
        <v>36.479999999999997</v>
      </c>
    </row>
    <row r="1073" spans="1:12">
      <c r="A1073" s="166">
        <v>80564</v>
      </c>
      <c r="B1073" s="229" t="s">
        <v>1295</v>
      </c>
      <c r="C1073" s="230"/>
      <c r="D1073" s="230"/>
      <c r="E1073" s="230"/>
      <c r="F1073" s="231"/>
      <c r="G1073" s="232" t="s">
        <v>334</v>
      </c>
      <c r="H1073" s="233"/>
      <c r="I1073" s="168">
        <v>20.87</v>
      </c>
      <c r="J1073" s="234">
        <v>9.52</v>
      </c>
      <c r="K1073" s="235"/>
      <c r="L1073" s="168">
        <v>30.39</v>
      </c>
    </row>
    <row r="1074" spans="1:12">
      <c r="A1074" s="166">
        <v>80570</v>
      </c>
      <c r="B1074" s="229" t="s">
        <v>110</v>
      </c>
      <c r="C1074" s="230"/>
      <c r="D1074" s="230"/>
      <c r="E1074" s="230"/>
      <c r="F1074" s="231"/>
      <c r="G1074" s="232" t="s">
        <v>281</v>
      </c>
      <c r="H1074" s="233"/>
      <c r="I1074" s="168">
        <v>89.94</v>
      </c>
      <c r="J1074" s="234">
        <v>5.29</v>
      </c>
      <c r="K1074" s="235"/>
      <c r="L1074" s="168">
        <v>95.23</v>
      </c>
    </row>
    <row r="1075" spans="1:12">
      <c r="A1075" s="166">
        <v>80571</v>
      </c>
      <c r="B1075" s="229" t="s">
        <v>1296</v>
      </c>
      <c r="C1075" s="230"/>
      <c r="D1075" s="230"/>
      <c r="E1075" s="230"/>
      <c r="F1075" s="231"/>
      <c r="G1075" s="232" t="s">
        <v>281</v>
      </c>
      <c r="H1075" s="233"/>
      <c r="I1075" s="168">
        <v>40.909999999999997</v>
      </c>
      <c r="J1075" s="234">
        <v>5.29</v>
      </c>
      <c r="K1075" s="235"/>
      <c r="L1075" s="168">
        <v>46.2</v>
      </c>
    </row>
    <row r="1076" spans="1:12">
      <c r="A1076" s="166">
        <v>80580</v>
      </c>
      <c r="B1076" s="229" t="s">
        <v>1297</v>
      </c>
      <c r="C1076" s="230"/>
      <c r="D1076" s="230"/>
      <c r="E1076" s="230"/>
      <c r="F1076" s="231"/>
      <c r="G1076" s="232" t="s">
        <v>281</v>
      </c>
      <c r="H1076" s="233"/>
      <c r="I1076" s="168">
        <v>25.62</v>
      </c>
      <c r="J1076" s="234">
        <v>3.97</v>
      </c>
      <c r="K1076" s="235"/>
      <c r="L1076" s="168">
        <v>29.59</v>
      </c>
    </row>
    <row r="1077" spans="1:12">
      <c r="A1077" s="166">
        <v>80581</v>
      </c>
      <c r="B1077" s="229" t="s">
        <v>119</v>
      </c>
      <c r="C1077" s="230"/>
      <c r="D1077" s="230"/>
      <c r="E1077" s="230"/>
      <c r="F1077" s="231"/>
      <c r="G1077" s="232" t="s">
        <v>281</v>
      </c>
      <c r="H1077" s="233"/>
      <c r="I1077" s="167">
        <v>4.4800000000000004</v>
      </c>
      <c r="J1077" s="234">
        <v>3.97</v>
      </c>
      <c r="K1077" s="235"/>
      <c r="L1077" s="167">
        <v>8.4499999999999993</v>
      </c>
    </row>
    <row r="1078" spans="1:12">
      <c r="A1078" s="166">
        <v>80587</v>
      </c>
      <c r="B1078" s="229" t="s">
        <v>107</v>
      </c>
      <c r="C1078" s="230"/>
      <c r="D1078" s="230"/>
      <c r="E1078" s="230"/>
      <c r="F1078" s="231"/>
      <c r="G1078" s="232" t="s">
        <v>334</v>
      </c>
      <c r="H1078" s="233"/>
      <c r="I1078" s="168">
        <v>55.9</v>
      </c>
      <c r="J1078" s="236">
        <v>10.31</v>
      </c>
      <c r="K1078" s="237"/>
      <c r="L1078" s="168">
        <v>66.209999999999994</v>
      </c>
    </row>
    <row r="1079" spans="1:12">
      <c r="A1079" s="166">
        <v>80590</v>
      </c>
      <c r="B1079" s="229" t="s">
        <v>1298</v>
      </c>
      <c r="C1079" s="230"/>
      <c r="D1079" s="230"/>
      <c r="E1079" s="230"/>
      <c r="F1079" s="231"/>
      <c r="G1079" s="232" t="s">
        <v>281</v>
      </c>
      <c r="H1079" s="233"/>
      <c r="I1079" s="168">
        <v>52.9</v>
      </c>
      <c r="J1079" s="236">
        <v>10.31</v>
      </c>
      <c r="K1079" s="237"/>
      <c r="L1079" s="168">
        <v>63.21</v>
      </c>
    </row>
    <row r="1080" spans="1:12">
      <c r="A1080" s="166">
        <v>80600</v>
      </c>
      <c r="B1080" s="229" t="s">
        <v>1300</v>
      </c>
      <c r="C1080" s="230"/>
      <c r="D1080" s="230"/>
      <c r="E1080" s="230"/>
      <c r="F1080" s="231"/>
      <c r="G1080" s="232"/>
      <c r="H1080" s="233"/>
      <c r="I1080" s="167">
        <v>0</v>
      </c>
      <c r="J1080" s="234">
        <v>0</v>
      </c>
      <c r="K1080" s="235"/>
      <c r="L1080" s="167">
        <v>0</v>
      </c>
    </row>
    <row r="1081" spans="1:12">
      <c r="A1081" s="166">
        <v>80601</v>
      </c>
      <c r="B1081" s="229" t="s">
        <v>108</v>
      </c>
      <c r="C1081" s="230"/>
      <c r="D1081" s="230"/>
      <c r="E1081" s="230"/>
      <c r="F1081" s="231"/>
      <c r="G1081" s="232" t="s">
        <v>281</v>
      </c>
      <c r="H1081" s="233"/>
      <c r="I1081" s="169">
        <v>204.78</v>
      </c>
      <c r="J1081" s="236">
        <v>46.26</v>
      </c>
      <c r="K1081" s="237"/>
      <c r="L1081" s="169">
        <v>251.04</v>
      </c>
    </row>
    <row r="1082" spans="1:12">
      <c r="A1082" s="166">
        <v>80610</v>
      </c>
      <c r="B1082" s="229" t="s">
        <v>120</v>
      </c>
      <c r="C1082" s="230"/>
      <c r="D1082" s="230"/>
      <c r="E1082" s="230"/>
      <c r="F1082" s="231"/>
      <c r="G1082" s="232" t="s">
        <v>281</v>
      </c>
      <c r="H1082" s="233"/>
      <c r="I1082" s="168">
        <v>43.95</v>
      </c>
      <c r="J1082" s="236">
        <v>23.79</v>
      </c>
      <c r="K1082" s="237"/>
      <c r="L1082" s="168">
        <v>67.739999999999995</v>
      </c>
    </row>
    <row r="1083" spans="1:12">
      <c r="A1083" s="166">
        <v>80613</v>
      </c>
      <c r="B1083" s="229" t="s">
        <v>1301</v>
      </c>
      <c r="C1083" s="230"/>
      <c r="D1083" s="230"/>
      <c r="E1083" s="230"/>
      <c r="F1083" s="231"/>
      <c r="G1083" s="232" t="s">
        <v>281</v>
      </c>
      <c r="H1083" s="233"/>
      <c r="I1083" s="169">
        <v>109.94</v>
      </c>
      <c r="J1083" s="234">
        <v>9.52</v>
      </c>
      <c r="K1083" s="235"/>
      <c r="L1083" s="169">
        <v>119.46</v>
      </c>
    </row>
    <row r="1084" spans="1:12">
      <c r="A1084" s="166">
        <v>80620</v>
      </c>
      <c r="B1084" s="229" t="s">
        <v>1302</v>
      </c>
      <c r="C1084" s="230"/>
      <c r="D1084" s="230"/>
      <c r="E1084" s="230"/>
      <c r="F1084" s="231"/>
      <c r="G1084" s="232" t="s">
        <v>281</v>
      </c>
      <c r="H1084" s="233"/>
      <c r="I1084" s="167">
        <v>6.18</v>
      </c>
      <c r="J1084" s="234">
        <v>3.97</v>
      </c>
      <c r="K1084" s="235"/>
      <c r="L1084" s="168">
        <v>10.15</v>
      </c>
    </row>
    <row r="1085" spans="1:12">
      <c r="A1085" s="166">
        <v>80621</v>
      </c>
      <c r="B1085" s="229" t="s">
        <v>111</v>
      </c>
      <c r="C1085" s="230"/>
      <c r="D1085" s="230"/>
      <c r="E1085" s="230"/>
      <c r="F1085" s="231"/>
      <c r="G1085" s="232" t="s">
        <v>281</v>
      </c>
      <c r="H1085" s="233"/>
      <c r="I1085" s="169">
        <v>129.09</v>
      </c>
      <c r="J1085" s="236">
        <v>16.12</v>
      </c>
      <c r="K1085" s="237"/>
      <c r="L1085" s="169">
        <v>145.21</v>
      </c>
    </row>
    <row r="1086" spans="1:12">
      <c r="A1086" s="166">
        <v>80650</v>
      </c>
      <c r="B1086" s="229" t="s">
        <v>1303</v>
      </c>
      <c r="C1086" s="230"/>
      <c r="D1086" s="230"/>
      <c r="E1086" s="230"/>
      <c r="F1086" s="231"/>
      <c r="G1086" s="232"/>
      <c r="H1086" s="233"/>
      <c r="I1086" s="167">
        <v>0</v>
      </c>
      <c r="J1086" s="234">
        <v>0</v>
      </c>
      <c r="K1086" s="235"/>
      <c r="L1086" s="167">
        <v>0</v>
      </c>
    </row>
    <row r="1087" spans="1:12">
      <c r="A1087" s="166">
        <v>80651</v>
      </c>
      <c r="B1087" s="229" t="s">
        <v>1304</v>
      </c>
      <c r="C1087" s="230"/>
      <c r="D1087" s="230"/>
      <c r="E1087" s="230"/>
      <c r="F1087" s="231"/>
      <c r="G1087" s="232" t="s">
        <v>281</v>
      </c>
      <c r="H1087" s="233"/>
      <c r="I1087" s="169">
        <v>120.56</v>
      </c>
      <c r="J1087" s="236">
        <v>63.43</v>
      </c>
      <c r="K1087" s="237"/>
      <c r="L1087" s="169">
        <v>183.99</v>
      </c>
    </row>
    <row r="1088" spans="1:12">
      <c r="A1088" s="166">
        <v>80652</v>
      </c>
      <c r="B1088" s="229" t="s">
        <v>1305</v>
      </c>
      <c r="C1088" s="230"/>
      <c r="D1088" s="230"/>
      <c r="E1088" s="230"/>
      <c r="F1088" s="231"/>
      <c r="G1088" s="232" t="s">
        <v>281</v>
      </c>
      <c r="H1088" s="233"/>
      <c r="I1088" s="169">
        <v>253.48</v>
      </c>
      <c r="J1088" s="238">
        <v>105.72</v>
      </c>
      <c r="K1088" s="239"/>
      <c r="L1088" s="169">
        <v>359.2</v>
      </c>
    </row>
    <row r="1089" spans="1:12">
      <c r="A1089" s="166">
        <v>80656</v>
      </c>
      <c r="B1089" s="229" t="s">
        <v>112</v>
      </c>
      <c r="C1089" s="230"/>
      <c r="D1089" s="230"/>
      <c r="E1089" s="230"/>
      <c r="F1089" s="231"/>
      <c r="G1089" s="232" t="s">
        <v>334</v>
      </c>
      <c r="H1089" s="233"/>
      <c r="I1089" s="168">
        <v>91.84</v>
      </c>
      <c r="J1089" s="234">
        <v>5.29</v>
      </c>
      <c r="K1089" s="235"/>
      <c r="L1089" s="168">
        <v>97.13</v>
      </c>
    </row>
    <row r="1090" spans="1:12">
      <c r="A1090" s="166">
        <v>80660</v>
      </c>
      <c r="B1090" s="229" t="s">
        <v>1306</v>
      </c>
      <c r="C1090" s="230"/>
      <c r="D1090" s="230"/>
      <c r="E1090" s="230"/>
      <c r="F1090" s="231"/>
      <c r="G1090" s="232" t="s">
        <v>281</v>
      </c>
      <c r="H1090" s="233"/>
      <c r="I1090" s="168">
        <v>72.5</v>
      </c>
      <c r="J1090" s="234">
        <v>5.29</v>
      </c>
      <c r="K1090" s="235"/>
      <c r="L1090" s="168">
        <v>77.790000000000006</v>
      </c>
    </row>
    <row r="1091" spans="1:12">
      <c r="A1091" s="166">
        <v>80661</v>
      </c>
      <c r="B1091" s="229" t="s">
        <v>1307</v>
      </c>
      <c r="C1091" s="230"/>
      <c r="D1091" s="230"/>
      <c r="E1091" s="230"/>
      <c r="F1091" s="231"/>
      <c r="G1091" s="232" t="s">
        <v>281</v>
      </c>
      <c r="H1091" s="233"/>
      <c r="I1091" s="168">
        <v>45.04</v>
      </c>
      <c r="J1091" s="234">
        <v>5.29</v>
      </c>
      <c r="K1091" s="235"/>
      <c r="L1091" s="168">
        <v>50.33</v>
      </c>
    </row>
    <row r="1092" spans="1:12">
      <c r="A1092" s="166">
        <v>80670</v>
      </c>
      <c r="B1092" s="229" t="s">
        <v>121</v>
      </c>
      <c r="C1092" s="230"/>
      <c r="D1092" s="230"/>
      <c r="E1092" s="230"/>
      <c r="F1092" s="231"/>
      <c r="G1092" s="232" t="s">
        <v>281</v>
      </c>
      <c r="H1092" s="233"/>
      <c r="I1092" s="169">
        <v>109.96</v>
      </c>
      <c r="J1092" s="234">
        <v>9.52</v>
      </c>
      <c r="K1092" s="235"/>
      <c r="L1092" s="169">
        <v>119.48</v>
      </c>
    </row>
    <row r="1093" spans="1:12">
      <c r="A1093" s="166">
        <v>80671</v>
      </c>
      <c r="B1093" s="229" t="s">
        <v>1308</v>
      </c>
      <c r="C1093" s="230"/>
      <c r="D1093" s="230"/>
      <c r="E1093" s="230"/>
      <c r="F1093" s="231"/>
      <c r="G1093" s="232" t="s">
        <v>281</v>
      </c>
      <c r="H1093" s="233"/>
      <c r="I1093" s="167">
        <v>9.15</v>
      </c>
      <c r="J1093" s="234">
        <v>9.52</v>
      </c>
      <c r="K1093" s="235"/>
      <c r="L1093" s="168">
        <v>18.670000000000002</v>
      </c>
    </row>
    <row r="1094" spans="1:12">
      <c r="A1094" s="166">
        <v>80672</v>
      </c>
      <c r="B1094" s="229" t="s">
        <v>1309</v>
      </c>
      <c r="C1094" s="230"/>
      <c r="D1094" s="230"/>
      <c r="E1094" s="230"/>
      <c r="F1094" s="231"/>
      <c r="G1094" s="232" t="s">
        <v>281</v>
      </c>
      <c r="H1094" s="233"/>
      <c r="I1094" s="168">
        <v>41.96</v>
      </c>
      <c r="J1094" s="234">
        <v>9.52</v>
      </c>
      <c r="K1094" s="235"/>
      <c r="L1094" s="168">
        <v>51.48</v>
      </c>
    </row>
    <row r="1095" spans="1:12">
      <c r="A1095" s="166">
        <v>80680</v>
      </c>
      <c r="B1095" s="229" t="s">
        <v>122</v>
      </c>
      <c r="C1095" s="230"/>
      <c r="D1095" s="230"/>
      <c r="E1095" s="230"/>
      <c r="F1095" s="231"/>
      <c r="G1095" s="232" t="s">
        <v>281</v>
      </c>
      <c r="H1095" s="233"/>
      <c r="I1095" s="168">
        <v>22.02</v>
      </c>
      <c r="J1095" s="234">
        <v>5.82</v>
      </c>
      <c r="K1095" s="235"/>
      <c r="L1095" s="168">
        <v>27.84</v>
      </c>
    </row>
    <row r="1096" spans="1:12">
      <c r="A1096" s="166">
        <v>80681</v>
      </c>
      <c r="B1096" s="229" t="s">
        <v>1310</v>
      </c>
      <c r="C1096" s="230"/>
      <c r="D1096" s="230"/>
      <c r="E1096" s="230"/>
      <c r="F1096" s="231"/>
      <c r="G1096" s="232" t="s">
        <v>281</v>
      </c>
      <c r="H1096" s="233"/>
      <c r="I1096" s="168">
        <v>18.760000000000002</v>
      </c>
      <c r="J1096" s="234">
        <v>5.82</v>
      </c>
      <c r="K1096" s="235"/>
      <c r="L1096" s="168">
        <v>24.58</v>
      </c>
    </row>
    <row r="1097" spans="1:12">
      <c r="A1097" s="166">
        <v>80686</v>
      </c>
      <c r="B1097" s="229" t="s">
        <v>1311</v>
      </c>
      <c r="C1097" s="230"/>
      <c r="D1097" s="230"/>
      <c r="E1097" s="230"/>
      <c r="F1097" s="231"/>
      <c r="G1097" s="232" t="s">
        <v>281</v>
      </c>
      <c r="H1097" s="233"/>
      <c r="I1097" s="169">
        <v>200</v>
      </c>
      <c r="J1097" s="236">
        <v>10.31</v>
      </c>
      <c r="K1097" s="237"/>
      <c r="L1097" s="169">
        <v>210.31</v>
      </c>
    </row>
    <row r="1098" spans="1:12">
      <c r="A1098" s="166">
        <v>80687</v>
      </c>
      <c r="B1098" s="229" t="s">
        <v>1312</v>
      </c>
      <c r="C1098" s="230"/>
      <c r="D1098" s="230"/>
      <c r="E1098" s="230"/>
      <c r="F1098" s="231"/>
      <c r="G1098" s="232" t="s">
        <v>281</v>
      </c>
      <c r="H1098" s="233"/>
      <c r="I1098" s="169">
        <v>170</v>
      </c>
      <c r="J1098" s="236">
        <v>10.31</v>
      </c>
      <c r="K1098" s="237"/>
      <c r="L1098" s="169">
        <v>180.31</v>
      </c>
    </row>
    <row r="1099" spans="1:12">
      <c r="A1099" s="166">
        <v>80688</v>
      </c>
      <c r="B1099" s="229" t="s">
        <v>113</v>
      </c>
      <c r="C1099" s="230"/>
      <c r="D1099" s="230"/>
      <c r="E1099" s="230"/>
      <c r="F1099" s="231"/>
      <c r="G1099" s="232" t="s">
        <v>281</v>
      </c>
      <c r="H1099" s="233"/>
      <c r="I1099" s="169">
        <v>170</v>
      </c>
      <c r="J1099" s="236">
        <v>10.31</v>
      </c>
      <c r="K1099" s="237"/>
      <c r="L1099" s="169">
        <v>180.31</v>
      </c>
    </row>
    <row r="1100" spans="1:12">
      <c r="A1100" s="166">
        <v>80689</v>
      </c>
      <c r="B1100" s="229" t="s">
        <v>1313</v>
      </c>
      <c r="C1100" s="230"/>
      <c r="D1100" s="230"/>
      <c r="E1100" s="230"/>
      <c r="F1100" s="231"/>
      <c r="G1100" s="232" t="s">
        <v>281</v>
      </c>
      <c r="H1100" s="233"/>
      <c r="I1100" s="169">
        <v>300</v>
      </c>
      <c r="J1100" s="236">
        <v>10.31</v>
      </c>
      <c r="K1100" s="237"/>
      <c r="L1100" s="169">
        <v>310.31</v>
      </c>
    </row>
    <row r="1101" spans="1:12">
      <c r="A1101" s="166">
        <v>80693</v>
      </c>
      <c r="B1101" s="229" t="s">
        <v>1314</v>
      </c>
      <c r="C1101" s="230"/>
      <c r="D1101" s="230"/>
      <c r="E1101" s="230"/>
      <c r="F1101" s="231"/>
      <c r="G1101" s="232" t="s">
        <v>281</v>
      </c>
      <c r="H1101" s="233"/>
      <c r="I1101" s="169">
        <v>700</v>
      </c>
      <c r="J1101" s="236">
        <v>13.22</v>
      </c>
      <c r="K1101" s="237"/>
      <c r="L1101" s="169">
        <v>713.22</v>
      </c>
    </row>
    <row r="1102" spans="1:12">
      <c r="A1102" s="166">
        <v>80720</v>
      </c>
      <c r="B1102" s="229" t="s">
        <v>1315</v>
      </c>
      <c r="C1102" s="230"/>
      <c r="D1102" s="230"/>
      <c r="E1102" s="230"/>
      <c r="F1102" s="231"/>
      <c r="G1102" s="232"/>
      <c r="H1102" s="233"/>
      <c r="I1102" s="167">
        <v>0</v>
      </c>
      <c r="J1102" s="234">
        <v>0</v>
      </c>
      <c r="K1102" s="235"/>
      <c r="L1102" s="167">
        <v>0</v>
      </c>
    </row>
    <row r="1103" spans="1:12">
      <c r="A1103" s="166">
        <v>80721</v>
      </c>
      <c r="B1103" s="229" t="s">
        <v>2326</v>
      </c>
      <c r="C1103" s="230"/>
      <c r="D1103" s="230"/>
      <c r="E1103" s="230"/>
      <c r="F1103" s="231"/>
      <c r="G1103" s="232" t="s">
        <v>281</v>
      </c>
      <c r="H1103" s="233"/>
      <c r="I1103" s="168">
        <v>64.19</v>
      </c>
      <c r="J1103" s="236">
        <v>13.22</v>
      </c>
      <c r="K1103" s="237"/>
      <c r="L1103" s="168">
        <v>77.41</v>
      </c>
    </row>
    <row r="1104" spans="1:12">
      <c r="A1104" s="166">
        <v>80723</v>
      </c>
      <c r="B1104" s="229" t="s">
        <v>1318</v>
      </c>
      <c r="C1104" s="230"/>
      <c r="D1104" s="230"/>
      <c r="E1104" s="230"/>
      <c r="F1104" s="231"/>
      <c r="G1104" s="232" t="s">
        <v>281</v>
      </c>
      <c r="H1104" s="233"/>
      <c r="I1104" s="168">
        <v>17.239999999999998</v>
      </c>
      <c r="J1104" s="236">
        <v>13.22</v>
      </c>
      <c r="K1104" s="237"/>
      <c r="L1104" s="168">
        <v>30.46</v>
      </c>
    </row>
    <row r="1105" spans="1:12">
      <c r="A1105" s="166">
        <v>80725</v>
      </c>
      <c r="B1105" s="229" t="s">
        <v>2327</v>
      </c>
      <c r="C1105" s="230"/>
      <c r="D1105" s="230"/>
      <c r="E1105" s="230"/>
      <c r="F1105" s="231"/>
      <c r="G1105" s="232" t="s">
        <v>281</v>
      </c>
      <c r="H1105" s="233"/>
      <c r="I1105" s="168">
        <v>77.86</v>
      </c>
      <c r="J1105" s="236">
        <v>13.22</v>
      </c>
      <c r="K1105" s="237"/>
      <c r="L1105" s="168">
        <v>91.08</v>
      </c>
    </row>
    <row r="1106" spans="1:12">
      <c r="A1106" s="166">
        <v>80730</v>
      </c>
      <c r="B1106" s="229" t="s">
        <v>1320</v>
      </c>
      <c r="C1106" s="230"/>
      <c r="D1106" s="230"/>
      <c r="E1106" s="230"/>
      <c r="F1106" s="231"/>
      <c r="G1106" s="232" t="s">
        <v>281</v>
      </c>
      <c r="H1106" s="233"/>
      <c r="I1106" s="167">
        <v>9</v>
      </c>
      <c r="J1106" s="236">
        <v>10.57</v>
      </c>
      <c r="K1106" s="237"/>
      <c r="L1106" s="168">
        <v>19.57</v>
      </c>
    </row>
    <row r="1107" spans="1:12">
      <c r="A1107" s="166">
        <v>80732</v>
      </c>
      <c r="B1107" s="229" t="s">
        <v>1321</v>
      </c>
      <c r="C1107" s="230"/>
      <c r="D1107" s="230"/>
      <c r="E1107" s="230"/>
      <c r="F1107" s="231"/>
      <c r="G1107" s="232" t="s">
        <v>281</v>
      </c>
      <c r="H1107" s="233"/>
      <c r="I1107" s="168">
        <v>67.84</v>
      </c>
      <c r="J1107" s="234">
        <v>9.26</v>
      </c>
      <c r="K1107" s="235"/>
      <c r="L1107" s="168">
        <v>77.099999999999994</v>
      </c>
    </row>
    <row r="1108" spans="1:12">
      <c r="A1108" s="166">
        <v>80733</v>
      </c>
      <c r="B1108" s="229" t="s">
        <v>124</v>
      </c>
      <c r="C1108" s="230"/>
      <c r="D1108" s="230"/>
      <c r="E1108" s="230"/>
      <c r="F1108" s="231"/>
      <c r="G1108" s="232" t="s">
        <v>281</v>
      </c>
      <c r="H1108" s="233"/>
      <c r="I1108" s="168">
        <v>49.14</v>
      </c>
      <c r="J1108" s="234">
        <v>6.61</v>
      </c>
      <c r="K1108" s="235"/>
      <c r="L1108" s="168">
        <v>55.75</v>
      </c>
    </row>
    <row r="1109" spans="1:12">
      <c r="A1109" s="166">
        <v>80740</v>
      </c>
      <c r="B1109" s="229" t="s">
        <v>1322</v>
      </c>
      <c r="C1109" s="230"/>
      <c r="D1109" s="230"/>
      <c r="E1109" s="230"/>
      <c r="F1109" s="231"/>
      <c r="G1109" s="232" t="s">
        <v>281</v>
      </c>
      <c r="H1109" s="233"/>
      <c r="I1109" s="168">
        <v>23.96</v>
      </c>
      <c r="J1109" s="236">
        <v>13.22</v>
      </c>
      <c r="K1109" s="237"/>
      <c r="L1109" s="168">
        <v>37.18</v>
      </c>
    </row>
    <row r="1110" spans="1:12">
      <c r="A1110" s="166">
        <v>80741</v>
      </c>
      <c r="B1110" s="229" t="s">
        <v>125</v>
      </c>
      <c r="C1110" s="230"/>
      <c r="D1110" s="230"/>
      <c r="E1110" s="230"/>
      <c r="F1110" s="231"/>
      <c r="G1110" s="232" t="s">
        <v>281</v>
      </c>
      <c r="H1110" s="233"/>
      <c r="I1110" s="168">
        <v>51.06</v>
      </c>
      <c r="J1110" s="234">
        <v>6.61</v>
      </c>
      <c r="K1110" s="235"/>
      <c r="L1110" s="168">
        <v>57.67</v>
      </c>
    </row>
    <row r="1111" spans="1:12">
      <c r="A1111" s="166">
        <v>80742</v>
      </c>
      <c r="B1111" s="229" t="s">
        <v>1323</v>
      </c>
      <c r="C1111" s="230"/>
      <c r="D1111" s="230"/>
      <c r="E1111" s="230"/>
      <c r="F1111" s="231"/>
      <c r="G1111" s="232" t="s">
        <v>334</v>
      </c>
      <c r="H1111" s="233"/>
      <c r="I1111" s="168">
        <v>11.98</v>
      </c>
      <c r="J1111" s="234">
        <v>6.61</v>
      </c>
      <c r="K1111" s="235"/>
      <c r="L1111" s="168">
        <v>18.59</v>
      </c>
    </row>
    <row r="1112" spans="1:12">
      <c r="A1112" s="166">
        <v>80752</v>
      </c>
      <c r="B1112" s="229" t="s">
        <v>1324</v>
      </c>
      <c r="C1112" s="230"/>
      <c r="D1112" s="230"/>
      <c r="E1112" s="230"/>
      <c r="F1112" s="231"/>
      <c r="G1112" s="232" t="s">
        <v>281</v>
      </c>
      <c r="H1112" s="233"/>
      <c r="I1112" s="170">
        <v>4899.5</v>
      </c>
      <c r="J1112" s="234">
        <v>0</v>
      </c>
      <c r="K1112" s="235"/>
      <c r="L1112" s="170">
        <v>4899.5</v>
      </c>
    </row>
    <row r="1113" spans="1:12">
      <c r="A1113" s="166">
        <v>80800</v>
      </c>
      <c r="B1113" s="229" t="s">
        <v>1325</v>
      </c>
      <c r="C1113" s="230"/>
      <c r="D1113" s="230"/>
      <c r="E1113" s="230"/>
      <c r="F1113" s="231"/>
      <c r="G1113" s="232"/>
      <c r="H1113" s="233"/>
      <c r="I1113" s="167">
        <v>0</v>
      </c>
      <c r="J1113" s="234">
        <v>0</v>
      </c>
      <c r="K1113" s="235"/>
      <c r="L1113" s="167">
        <v>0</v>
      </c>
    </row>
    <row r="1114" spans="1:12">
      <c r="A1114" s="166">
        <v>80801</v>
      </c>
      <c r="B1114" s="229" t="s">
        <v>1326</v>
      </c>
      <c r="C1114" s="230"/>
      <c r="D1114" s="230"/>
      <c r="E1114" s="230"/>
      <c r="F1114" s="231"/>
      <c r="G1114" s="232" t="s">
        <v>281</v>
      </c>
      <c r="H1114" s="233"/>
      <c r="I1114" s="169">
        <v>169.9</v>
      </c>
      <c r="J1114" s="236">
        <v>26.43</v>
      </c>
      <c r="K1114" s="237"/>
      <c r="L1114" s="169">
        <v>196.33</v>
      </c>
    </row>
    <row r="1115" spans="1:12">
      <c r="A1115" s="166">
        <v>80802</v>
      </c>
      <c r="B1115" s="229" t="s">
        <v>1327</v>
      </c>
      <c r="C1115" s="230"/>
      <c r="D1115" s="230"/>
      <c r="E1115" s="230"/>
      <c r="F1115" s="231"/>
      <c r="G1115" s="232" t="s">
        <v>281</v>
      </c>
      <c r="H1115" s="233"/>
      <c r="I1115" s="169">
        <v>290.89999999999998</v>
      </c>
      <c r="J1115" s="236">
        <v>39.65</v>
      </c>
      <c r="K1115" s="237"/>
      <c r="L1115" s="169">
        <v>330.55</v>
      </c>
    </row>
    <row r="1116" spans="1:12">
      <c r="A1116" s="166">
        <v>80803</v>
      </c>
      <c r="B1116" s="229" t="s">
        <v>1328</v>
      </c>
      <c r="C1116" s="230"/>
      <c r="D1116" s="230"/>
      <c r="E1116" s="230"/>
      <c r="F1116" s="231"/>
      <c r="G1116" s="232" t="s">
        <v>281</v>
      </c>
      <c r="H1116" s="233"/>
      <c r="I1116" s="169">
        <v>138.9</v>
      </c>
      <c r="J1116" s="236">
        <v>21.14</v>
      </c>
      <c r="K1116" s="237"/>
      <c r="L1116" s="169">
        <v>160.04</v>
      </c>
    </row>
    <row r="1117" spans="1:12">
      <c r="A1117" s="166">
        <v>80804</v>
      </c>
      <c r="B1117" s="229" t="s">
        <v>2328</v>
      </c>
      <c r="C1117" s="230"/>
      <c r="D1117" s="230"/>
      <c r="E1117" s="230"/>
      <c r="F1117" s="231"/>
      <c r="G1117" s="232" t="s">
        <v>281</v>
      </c>
      <c r="H1117" s="233"/>
      <c r="I1117" s="169">
        <v>300.39</v>
      </c>
      <c r="J1117" s="236">
        <v>50.59</v>
      </c>
      <c r="K1117" s="237"/>
      <c r="L1117" s="169">
        <v>350.98</v>
      </c>
    </row>
    <row r="1118" spans="1:12">
      <c r="A1118" s="166">
        <v>80805</v>
      </c>
      <c r="B1118" s="229" t="s">
        <v>2329</v>
      </c>
      <c r="C1118" s="230"/>
      <c r="D1118" s="230"/>
      <c r="E1118" s="230"/>
      <c r="F1118" s="231"/>
      <c r="G1118" s="232" t="s">
        <v>281</v>
      </c>
      <c r="H1118" s="233"/>
      <c r="I1118" s="169">
        <v>720.19</v>
      </c>
      <c r="J1118" s="236">
        <v>47.68</v>
      </c>
      <c r="K1118" s="237"/>
      <c r="L1118" s="169">
        <v>767.87</v>
      </c>
    </row>
    <row r="1119" spans="1:12">
      <c r="A1119" s="166">
        <v>80810</v>
      </c>
      <c r="B1119" s="229" t="s">
        <v>114</v>
      </c>
      <c r="C1119" s="230"/>
      <c r="D1119" s="230"/>
      <c r="E1119" s="230"/>
      <c r="F1119" s="231"/>
      <c r="G1119" s="232" t="s">
        <v>281</v>
      </c>
      <c r="H1119" s="233"/>
      <c r="I1119" s="168">
        <v>38.479999999999997</v>
      </c>
      <c r="J1119" s="234">
        <v>5.29</v>
      </c>
      <c r="K1119" s="235"/>
      <c r="L1119" s="168">
        <v>43.77</v>
      </c>
    </row>
    <row r="1120" spans="1:12">
      <c r="A1120" s="166">
        <v>80811</v>
      </c>
      <c r="B1120" s="229" t="s">
        <v>1330</v>
      </c>
      <c r="C1120" s="230"/>
      <c r="D1120" s="230"/>
      <c r="E1120" s="230"/>
      <c r="F1120" s="231"/>
      <c r="G1120" s="232" t="s">
        <v>281</v>
      </c>
      <c r="H1120" s="233"/>
      <c r="I1120" s="168">
        <v>34.049999999999997</v>
      </c>
      <c r="J1120" s="234">
        <v>5.29</v>
      </c>
      <c r="K1120" s="235"/>
      <c r="L1120" s="168">
        <v>39.340000000000003</v>
      </c>
    </row>
    <row r="1121" spans="1:12">
      <c r="A1121" s="166">
        <v>80820</v>
      </c>
      <c r="B1121" s="229" t="s">
        <v>126</v>
      </c>
      <c r="C1121" s="230"/>
      <c r="D1121" s="230"/>
      <c r="E1121" s="230"/>
      <c r="F1121" s="231"/>
      <c r="G1121" s="232" t="s">
        <v>281</v>
      </c>
      <c r="H1121" s="233"/>
      <c r="I1121" s="167">
        <v>9.9499999999999993</v>
      </c>
      <c r="J1121" s="234">
        <v>9.52</v>
      </c>
      <c r="K1121" s="235"/>
      <c r="L1121" s="168">
        <v>19.47</v>
      </c>
    </row>
    <row r="1122" spans="1:12">
      <c r="A1122" s="166">
        <v>80821</v>
      </c>
      <c r="B1122" s="229" t="s">
        <v>1331</v>
      </c>
      <c r="C1122" s="230"/>
      <c r="D1122" s="230"/>
      <c r="E1122" s="230"/>
      <c r="F1122" s="231"/>
      <c r="G1122" s="232" t="s">
        <v>281</v>
      </c>
      <c r="H1122" s="233"/>
      <c r="I1122" s="167">
        <v>4.63</v>
      </c>
      <c r="J1122" s="234">
        <v>6.61</v>
      </c>
      <c r="K1122" s="235"/>
      <c r="L1122" s="168">
        <v>11.24</v>
      </c>
    </row>
    <row r="1123" spans="1:12">
      <c r="A1123" s="166">
        <v>80830</v>
      </c>
      <c r="B1123" s="229" t="s">
        <v>127</v>
      </c>
      <c r="C1123" s="230"/>
      <c r="D1123" s="230"/>
      <c r="E1123" s="230"/>
      <c r="F1123" s="231"/>
      <c r="G1123" s="232" t="s">
        <v>281</v>
      </c>
      <c r="H1123" s="233"/>
      <c r="I1123" s="168">
        <v>17.47</v>
      </c>
      <c r="J1123" s="234">
        <v>3.97</v>
      </c>
      <c r="K1123" s="235"/>
      <c r="L1123" s="168">
        <v>21.44</v>
      </c>
    </row>
    <row r="1124" spans="1:12">
      <c r="A1124" s="166">
        <v>80831</v>
      </c>
      <c r="B1124" s="229" t="s">
        <v>1332</v>
      </c>
      <c r="C1124" s="230"/>
      <c r="D1124" s="230"/>
      <c r="E1124" s="230"/>
      <c r="F1124" s="231"/>
      <c r="G1124" s="232" t="s">
        <v>281</v>
      </c>
      <c r="H1124" s="233"/>
      <c r="I1124" s="167">
        <v>5.09</v>
      </c>
      <c r="J1124" s="234">
        <v>3.97</v>
      </c>
      <c r="K1124" s="235"/>
      <c r="L1124" s="167">
        <v>9.06</v>
      </c>
    </row>
    <row r="1125" spans="1:12">
      <c r="A1125" s="166">
        <v>80840</v>
      </c>
      <c r="B1125" s="229" t="s">
        <v>2330</v>
      </c>
      <c r="C1125" s="230"/>
      <c r="D1125" s="230"/>
      <c r="E1125" s="230"/>
      <c r="F1125" s="231"/>
      <c r="G1125" s="232" t="s">
        <v>281</v>
      </c>
      <c r="H1125" s="233"/>
      <c r="I1125" s="168">
        <v>24.07</v>
      </c>
      <c r="J1125" s="234">
        <v>1.3</v>
      </c>
      <c r="K1125" s="235"/>
      <c r="L1125" s="168">
        <v>25.37</v>
      </c>
    </row>
    <row r="1126" spans="1:12">
      <c r="A1126" s="166">
        <v>80845</v>
      </c>
      <c r="B1126" s="229" t="s">
        <v>2331</v>
      </c>
      <c r="C1126" s="230"/>
      <c r="D1126" s="230"/>
      <c r="E1126" s="230"/>
      <c r="F1126" s="231"/>
      <c r="G1126" s="232" t="s">
        <v>281</v>
      </c>
      <c r="H1126" s="233"/>
      <c r="I1126" s="168">
        <v>13.08</v>
      </c>
      <c r="J1126" s="236">
        <v>27.23</v>
      </c>
      <c r="K1126" s="237"/>
      <c r="L1126" s="168">
        <v>40.31</v>
      </c>
    </row>
    <row r="1127" spans="1:12">
      <c r="A1127" s="166">
        <v>80900</v>
      </c>
      <c r="B1127" s="229" t="s">
        <v>1335</v>
      </c>
      <c r="C1127" s="230"/>
      <c r="D1127" s="230"/>
      <c r="E1127" s="230"/>
      <c r="F1127" s="231"/>
      <c r="G1127" s="232"/>
      <c r="H1127" s="233"/>
      <c r="I1127" s="167">
        <v>0</v>
      </c>
      <c r="J1127" s="234">
        <v>0</v>
      </c>
      <c r="K1127" s="235"/>
      <c r="L1127" s="167">
        <v>0</v>
      </c>
    </row>
    <row r="1128" spans="1:12">
      <c r="A1128" s="166">
        <v>80901</v>
      </c>
      <c r="B1128" s="229" t="s">
        <v>1336</v>
      </c>
      <c r="C1128" s="230"/>
      <c r="D1128" s="230"/>
      <c r="E1128" s="230"/>
      <c r="F1128" s="231"/>
      <c r="G1128" s="232" t="s">
        <v>281</v>
      </c>
      <c r="H1128" s="233"/>
      <c r="I1128" s="168">
        <v>23.39</v>
      </c>
      <c r="J1128" s="236">
        <v>14.27</v>
      </c>
      <c r="K1128" s="237"/>
      <c r="L1128" s="168">
        <v>37.659999999999997</v>
      </c>
    </row>
    <row r="1129" spans="1:12">
      <c r="A1129" s="166">
        <v>80902</v>
      </c>
      <c r="B1129" s="229" t="s">
        <v>186</v>
      </c>
      <c r="C1129" s="230"/>
      <c r="D1129" s="230"/>
      <c r="E1129" s="230"/>
      <c r="F1129" s="231"/>
      <c r="G1129" s="232" t="s">
        <v>281</v>
      </c>
      <c r="H1129" s="233"/>
      <c r="I1129" s="168">
        <v>24.73</v>
      </c>
      <c r="J1129" s="236">
        <v>14.27</v>
      </c>
      <c r="K1129" s="237"/>
      <c r="L1129" s="168">
        <v>39</v>
      </c>
    </row>
    <row r="1130" spans="1:12">
      <c r="A1130" s="166">
        <v>80903</v>
      </c>
      <c r="B1130" s="229" t="s">
        <v>184</v>
      </c>
      <c r="C1130" s="230"/>
      <c r="D1130" s="230"/>
      <c r="E1130" s="230"/>
      <c r="F1130" s="231"/>
      <c r="G1130" s="232" t="s">
        <v>281</v>
      </c>
      <c r="H1130" s="233"/>
      <c r="I1130" s="168">
        <v>34.18</v>
      </c>
      <c r="J1130" s="236">
        <v>14.27</v>
      </c>
      <c r="K1130" s="237"/>
      <c r="L1130" s="168">
        <v>48.45</v>
      </c>
    </row>
    <row r="1131" spans="1:12">
      <c r="A1131" s="166">
        <v>80904</v>
      </c>
      <c r="B1131" s="229" t="s">
        <v>1337</v>
      </c>
      <c r="C1131" s="230"/>
      <c r="D1131" s="230"/>
      <c r="E1131" s="230"/>
      <c r="F1131" s="231"/>
      <c r="G1131" s="232" t="s">
        <v>281</v>
      </c>
      <c r="H1131" s="233"/>
      <c r="I1131" s="168">
        <v>38.479999999999997</v>
      </c>
      <c r="J1131" s="236">
        <v>22.47</v>
      </c>
      <c r="K1131" s="237"/>
      <c r="L1131" s="168">
        <v>60.95</v>
      </c>
    </row>
    <row r="1132" spans="1:12">
      <c r="A1132" s="166">
        <v>80905</v>
      </c>
      <c r="B1132" s="229" t="s">
        <v>185</v>
      </c>
      <c r="C1132" s="230"/>
      <c r="D1132" s="230"/>
      <c r="E1132" s="230"/>
      <c r="F1132" s="231"/>
      <c r="G1132" s="232" t="s">
        <v>281</v>
      </c>
      <c r="H1132" s="233"/>
      <c r="I1132" s="168">
        <v>45.33</v>
      </c>
      <c r="J1132" s="236">
        <v>22.47</v>
      </c>
      <c r="K1132" s="237"/>
      <c r="L1132" s="168">
        <v>67.8</v>
      </c>
    </row>
    <row r="1133" spans="1:12">
      <c r="A1133" s="166">
        <v>80906</v>
      </c>
      <c r="B1133" s="229" t="s">
        <v>1338</v>
      </c>
      <c r="C1133" s="230"/>
      <c r="D1133" s="230"/>
      <c r="E1133" s="230"/>
      <c r="F1133" s="231"/>
      <c r="G1133" s="232" t="s">
        <v>281</v>
      </c>
      <c r="H1133" s="233"/>
      <c r="I1133" s="168">
        <v>93.38</v>
      </c>
      <c r="J1133" s="236">
        <v>22.47</v>
      </c>
      <c r="K1133" s="237"/>
      <c r="L1133" s="169">
        <v>115.85</v>
      </c>
    </row>
    <row r="1134" spans="1:12">
      <c r="A1134" s="166">
        <v>80910</v>
      </c>
      <c r="B1134" s="229" t="s">
        <v>187</v>
      </c>
      <c r="C1134" s="230"/>
      <c r="D1134" s="230"/>
      <c r="E1134" s="230"/>
      <c r="F1134" s="231"/>
      <c r="G1134" s="232" t="s">
        <v>281</v>
      </c>
      <c r="H1134" s="233"/>
      <c r="I1134" s="169">
        <v>193.37</v>
      </c>
      <c r="J1134" s="236">
        <v>30.4</v>
      </c>
      <c r="K1134" s="237"/>
      <c r="L1134" s="169">
        <v>223.77</v>
      </c>
    </row>
    <row r="1135" spans="1:12">
      <c r="A1135" s="166">
        <v>80911</v>
      </c>
      <c r="B1135" s="229" t="s">
        <v>1339</v>
      </c>
      <c r="C1135" s="230"/>
      <c r="D1135" s="230"/>
      <c r="E1135" s="230"/>
      <c r="F1135" s="231"/>
      <c r="G1135" s="232" t="s">
        <v>281</v>
      </c>
      <c r="H1135" s="233"/>
      <c r="I1135" s="169">
        <v>268.23</v>
      </c>
      <c r="J1135" s="236">
        <v>30.4</v>
      </c>
      <c r="K1135" s="237"/>
      <c r="L1135" s="169">
        <v>298.63</v>
      </c>
    </row>
    <row r="1136" spans="1:12">
      <c r="A1136" s="166">
        <v>80912</v>
      </c>
      <c r="B1136" s="229" t="s">
        <v>1340</v>
      </c>
      <c r="C1136" s="230"/>
      <c r="D1136" s="230"/>
      <c r="E1136" s="230"/>
      <c r="F1136" s="231"/>
      <c r="G1136" s="232" t="s">
        <v>281</v>
      </c>
      <c r="H1136" s="233"/>
      <c r="I1136" s="169">
        <v>515.87</v>
      </c>
      <c r="J1136" s="236">
        <v>39.11</v>
      </c>
      <c r="K1136" s="237"/>
      <c r="L1136" s="169">
        <v>554.98</v>
      </c>
    </row>
    <row r="1137" spans="1:12">
      <c r="A1137" s="166">
        <v>80925</v>
      </c>
      <c r="B1137" s="229" t="s">
        <v>1341</v>
      </c>
      <c r="C1137" s="230"/>
      <c r="D1137" s="230"/>
      <c r="E1137" s="230"/>
      <c r="F1137" s="231"/>
      <c r="G1137" s="232" t="s">
        <v>281</v>
      </c>
      <c r="H1137" s="233"/>
      <c r="I1137" s="168">
        <v>57.44</v>
      </c>
      <c r="J1137" s="236">
        <v>16.12</v>
      </c>
      <c r="K1137" s="237"/>
      <c r="L1137" s="168">
        <v>73.56</v>
      </c>
    </row>
    <row r="1138" spans="1:12">
      <c r="A1138" s="166">
        <v>80926</v>
      </c>
      <c r="B1138" s="229" t="s">
        <v>188</v>
      </c>
      <c r="C1138" s="230"/>
      <c r="D1138" s="230"/>
      <c r="E1138" s="230"/>
      <c r="F1138" s="231"/>
      <c r="G1138" s="232" t="s">
        <v>281</v>
      </c>
      <c r="H1138" s="233"/>
      <c r="I1138" s="168">
        <v>69.959999999999994</v>
      </c>
      <c r="J1138" s="236">
        <v>16.12</v>
      </c>
      <c r="K1138" s="237"/>
      <c r="L1138" s="168">
        <v>86.08</v>
      </c>
    </row>
    <row r="1139" spans="1:12">
      <c r="A1139" s="166">
        <v>80927</v>
      </c>
      <c r="B1139" s="229" t="s">
        <v>1342</v>
      </c>
      <c r="C1139" s="230"/>
      <c r="D1139" s="230"/>
      <c r="E1139" s="230"/>
      <c r="F1139" s="231"/>
      <c r="G1139" s="232" t="s">
        <v>281</v>
      </c>
      <c r="H1139" s="233"/>
      <c r="I1139" s="168">
        <v>73.63</v>
      </c>
      <c r="J1139" s="236">
        <v>16.12</v>
      </c>
      <c r="K1139" s="237"/>
      <c r="L1139" s="168">
        <v>89.75</v>
      </c>
    </row>
    <row r="1140" spans="1:12">
      <c r="A1140" s="166">
        <v>80928</v>
      </c>
      <c r="B1140" s="229" t="s">
        <v>1343</v>
      </c>
      <c r="C1140" s="230"/>
      <c r="D1140" s="230"/>
      <c r="E1140" s="230"/>
      <c r="F1140" s="231"/>
      <c r="G1140" s="232" t="s">
        <v>281</v>
      </c>
      <c r="H1140" s="233"/>
      <c r="I1140" s="169">
        <v>133.41</v>
      </c>
      <c r="J1140" s="236">
        <v>25.11</v>
      </c>
      <c r="K1140" s="237"/>
      <c r="L1140" s="169">
        <v>158.52000000000001</v>
      </c>
    </row>
    <row r="1141" spans="1:12">
      <c r="A1141" s="166">
        <v>80929</v>
      </c>
      <c r="B1141" s="229" t="s">
        <v>1344</v>
      </c>
      <c r="C1141" s="230"/>
      <c r="D1141" s="230"/>
      <c r="E1141" s="230"/>
      <c r="F1141" s="231"/>
      <c r="G1141" s="232" t="s">
        <v>281</v>
      </c>
      <c r="H1141" s="233"/>
      <c r="I1141" s="169">
        <v>143.91</v>
      </c>
      <c r="J1141" s="236">
        <v>25.11</v>
      </c>
      <c r="K1141" s="237"/>
      <c r="L1141" s="169">
        <v>169.02</v>
      </c>
    </row>
    <row r="1142" spans="1:12">
      <c r="A1142" s="166">
        <v>80935</v>
      </c>
      <c r="B1142" s="229" t="s">
        <v>1345</v>
      </c>
      <c r="C1142" s="230"/>
      <c r="D1142" s="230"/>
      <c r="E1142" s="230"/>
      <c r="F1142" s="231"/>
      <c r="G1142" s="232" t="s">
        <v>281</v>
      </c>
      <c r="H1142" s="233"/>
      <c r="I1142" s="168">
        <v>51.2</v>
      </c>
      <c r="J1142" s="236">
        <v>16.12</v>
      </c>
      <c r="K1142" s="237"/>
      <c r="L1142" s="168">
        <v>67.319999999999993</v>
      </c>
    </row>
    <row r="1143" spans="1:12">
      <c r="A1143" s="166">
        <v>80936</v>
      </c>
      <c r="B1143" s="229" t="s">
        <v>1346</v>
      </c>
      <c r="C1143" s="230"/>
      <c r="D1143" s="230"/>
      <c r="E1143" s="230"/>
      <c r="F1143" s="231"/>
      <c r="G1143" s="232" t="s">
        <v>281</v>
      </c>
      <c r="H1143" s="233"/>
      <c r="I1143" s="168">
        <v>55.31</v>
      </c>
      <c r="J1143" s="236">
        <v>16.12</v>
      </c>
      <c r="K1143" s="237"/>
      <c r="L1143" s="168">
        <v>71.430000000000007</v>
      </c>
    </row>
    <row r="1144" spans="1:12">
      <c r="A1144" s="166">
        <v>80937</v>
      </c>
      <c r="B1144" s="229" t="s">
        <v>1347</v>
      </c>
      <c r="C1144" s="230"/>
      <c r="D1144" s="230"/>
      <c r="E1144" s="230"/>
      <c r="F1144" s="231"/>
      <c r="G1144" s="232" t="s">
        <v>281</v>
      </c>
      <c r="H1144" s="233"/>
      <c r="I1144" s="168">
        <v>97.04</v>
      </c>
      <c r="J1144" s="236">
        <v>25.11</v>
      </c>
      <c r="K1144" s="237"/>
      <c r="L1144" s="169">
        <v>122.15</v>
      </c>
    </row>
    <row r="1145" spans="1:12">
      <c r="A1145" s="166">
        <v>80945</v>
      </c>
      <c r="B1145" s="229" t="s">
        <v>1348</v>
      </c>
      <c r="C1145" s="230"/>
      <c r="D1145" s="230"/>
      <c r="E1145" s="230"/>
      <c r="F1145" s="231"/>
      <c r="G1145" s="232" t="s">
        <v>281</v>
      </c>
      <c r="H1145" s="233"/>
      <c r="I1145" s="168">
        <v>70.63</v>
      </c>
      <c r="J1145" s="236">
        <v>16.12</v>
      </c>
      <c r="K1145" s="237"/>
      <c r="L1145" s="168">
        <v>86.75</v>
      </c>
    </row>
    <row r="1146" spans="1:12">
      <c r="A1146" s="166">
        <v>80946</v>
      </c>
      <c r="B1146" s="229" t="s">
        <v>1349</v>
      </c>
      <c r="C1146" s="230"/>
      <c r="D1146" s="230"/>
      <c r="E1146" s="230"/>
      <c r="F1146" s="231"/>
      <c r="G1146" s="232" t="s">
        <v>281</v>
      </c>
      <c r="H1146" s="233"/>
      <c r="I1146" s="168">
        <v>70.69</v>
      </c>
      <c r="J1146" s="236">
        <v>16.12</v>
      </c>
      <c r="K1146" s="237"/>
      <c r="L1146" s="168">
        <v>86.81</v>
      </c>
    </row>
    <row r="1147" spans="1:12">
      <c r="A1147" s="166">
        <v>80960</v>
      </c>
      <c r="B1147" s="229" t="s">
        <v>1350</v>
      </c>
      <c r="C1147" s="230"/>
      <c r="D1147" s="230"/>
      <c r="E1147" s="230"/>
      <c r="F1147" s="231"/>
      <c r="G1147" s="232" t="s">
        <v>281</v>
      </c>
      <c r="H1147" s="233"/>
      <c r="I1147" s="168">
        <v>70.69</v>
      </c>
      <c r="J1147" s="236">
        <v>16.12</v>
      </c>
      <c r="K1147" s="237"/>
      <c r="L1147" s="168">
        <v>86.81</v>
      </c>
    </row>
    <row r="1148" spans="1:12">
      <c r="A1148" s="166">
        <v>80975</v>
      </c>
      <c r="B1148" s="229" t="s">
        <v>1351</v>
      </c>
      <c r="C1148" s="230"/>
      <c r="D1148" s="230"/>
      <c r="E1148" s="230"/>
      <c r="F1148" s="231"/>
      <c r="G1148" s="232" t="s">
        <v>281</v>
      </c>
      <c r="H1148" s="233"/>
      <c r="I1148" s="168">
        <v>20.61</v>
      </c>
      <c r="J1148" s="236">
        <v>14.27</v>
      </c>
      <c r="K1148" s="237"/>
      <c r="L1148" s="168">
        <v>34.880000000000003</v>
      </c>
    </row>
    <row r="1149" spans="1:12">
      <c r="A1149" s="166">
        <v>80976</v>
      </c>
      <c r="B1149" s="229" t="s">
        <v>1352</v>
      </c>
      <c r="C1149" s="230"/>
      <c r="D1149" s="230"/>
      <c r="E1149" s="230"/>
      <c r="F1149" s="231"/>
      <c r="G1149" s="232" t="s">
        <v>281</v>
      </c>
      <c r="H1149" s="233"/>
      <c r="I1149" s="168">
        <v>28.05</v>
      </c>
      <c r="J1149" s="236">
        <v>14.27</v>
      </c>
      <c r="K1149" s="237"/>
      <c r="L1149" s="168">
        <v>42.32</v>
      </c>
    </row>
    <row r="1150" spans="1:12">
      <c r="A1150" s="166">
        <v>80977</v>
      </c>
      <c r="B1150" s="229" t="s">
        <v>1353</v>
      </c>
      <c r="C1150" s="230"/>
      <c r="D1150" s="230"/>
      <c r="E1150" s="230"/>
      <c r="F1150" s="231"/>
      <c r="G1150" s="232" t="s">
        <v>281</v>
      </c>
      <c r="H1150" s="233"/>
      <c r="I1150" s="168">
        <v>47.18</v>
      </c>
      <c r="J1150" s="236">
        <v>14.27</v>
      </c>
      <c r="K1150" s="237"/>
      <c r="L1150" s="168">
        <v>61.45</v>
      </c>
    </row>
    <row r="1151" spans="1:12">
      <c r="A1151" s="166">
        <v>80978</v>
      </c>
      <c r="B1151" s="229" t="s">
        <v>1354</v>
      </c>
      <c r="C1151" s="230"/>
      <c r="D1151" s="230"/>
      <c r="E1151" s="230"/>
      <c r="F1151" s="231"/>
      <c r="G1151" s="232" t="s">
        <v>281</v>
      </c>
      <c r="H1151" s="233"/>
      <c r="I1151" s="168">
        <v>69.03</v>
      </c>
      <c r="J1151" s="236">
        <v>22.47</v>
      </c>
      <c r="K1151" s="237"/>
      <c r="L1151" s="168">
        <v>91.5</v>
      </c>
    </row>
    <row r="1152" spans="1:12">
      <c r="A1152" s="166">
        <v>80979</v>
      </c>
      <c r="B1152" s="229" t="s">
        <v>1355</v>
      </c>
      <c r="C1152" s="230"/>
      <c r="D1152" s="230"/>
      <c r="E1152" s="230"/>
      <c r="F1152" s="231"/>
      <c r="G1152" s="232" t="s">
        <v>281</v>
      </c>
      <c r="H1152" s="233"/>
      <c r="I1152" s="168">
        <v>83.47</v>
      </c>
      <c r="J1152" s="236">
        <v>22.47</v>
      </c>
      <c r="K1152" s="237"/>
      <c r="L1152" s="169">
        <v>105.94</v>
      </c>
    </row>
    <row r="1153" spans="1:12">
      <c r="A1153" s="166">
        <v>80980</v>
      </c>
      <c r="B1153" s="229" t="s">
        <v>1356</v>
      </c>
      <c r="C1153" s="230"/>
      <c r="D1153" s="230"/>
      <c r="E1153" s="230"/>
      <c r="F1153" s="231"/>
      <c r="G1153" s="232" t="s">
        <v>281</v>
      </c>
      <c r="H1153" s="233"/>
      <c r="I1153" s="169">
        <v>129.13999999999999</v>
      </c>
      <c r="J1153" s="236">
        <v>22.47</v>
      </c>
      <c r="K1153" s="237"/>
      <c r="L1153" s="169">
        <v>151.61000000000001</v>
      </c>
    </row>
    <row r="1154" spans="1:12">
      <c r="A1154" s="166">
        <v>80981</v>
      </c>
      <c r="B1154" s="229" t="s">
        <v>1357</v>
      </c>
      <c r="C1154" s="230"/>
      <c r="D1154" s="230"/>
      <c r="E1154" s="230"/>
      <c r="F1154" s="231"/>
      <c r="G1154" s="232" t="s">
        <v>281</v>
      </c>
      <c r="H1154" s="233"/>
      <c r="I1154" s="169">
        <v>355.93</v>
      </c>
      <c r="J1154" s="236">
        <v>30.4</v>
      </c>
      <c r="K1154" s="237"/>
      <c r="L1154" s="169">
        <v>386.33</v>
      </c>
    </row>
    <row r="1155" spans="1:12">
      <c r="A1155" s="166">
        <v>80982</v>
      </c>
      <c r="B1155" s="229" t="s">
        <v>1358</v>
      </c>
      <c r="C1155" s="230"/>
      <c r="D1155" s="230"/>
      <c r="E1155" s="230"/>
      <c r="F1155" s="231"/>
      <c r="G1155" s="232" t="s">
        <v>281</v>
      </c>
      <c r="H1155" s="233"/>
      <c r="I1155" s="169">
        <v>382.08</v>
      </c>
      <c r="J1155" s="236">
        <v>30.4</v>
      </c>
      <c r="K1155" s="237"/>
      <c r="L1155" s="169">
        <v>412.48</v>
      </c>
    </row>
    <row r="1156" spans="1:12">
      <c r="A1156" s="166">
        <v>80983</v>
      </c>
      <c r="B1156" s="229" t="s">
        <v>1359</v>
      </c>
      <c r="C1156" s="230"/>
      <c r="D1156" s="230"/>
      <c r="E1156" s="230"/>
      <c r="F1156" s="231"/>
      <c r="G1156" s="232" t="s">
        <v>281</v>
      </c>
      <c r="H1156" s="233"/>
      <c r="I1156" s="169">
        <v>954.74</v>
      </c>
      <c r="J1156" s="236">
        <v>39.11</v>
      </c>
      <c r="K1156" s="237"/>
      <c r="L1156" s="169">
        <v>993.85</v>
      </c>
    </row>
    <row r="1157" spans="1:12">
      <c r="A1157" s="166">
        <v>81000</v>
      </c>
      <c r="B1157" s="229" t="s">
        <v>1360</v>
      </c>
      <c r="C1157" s="230"/>
      <c r="D1157" s="230"/>
      <c r="E1157" s="230"/>
      <c r="F1157" s="231"/>
      <c r="G1157" s="232"/>
      <c r="H1157" s="233"/>
      <c r="I1157" s="167">
        <v>0</v>
      </c>
      <c r="J1157" s="234">
        <v>0</v>
      </c>
      <c r="K1157" s="235"/>
      <c r="L1157" s="167">
        <v>0</v>
      </c>
    </row>
    <row r="1158" spans="1:12">
      <c r="A1158" s="166">
        <v>81001</v>
      </c>
      <c r="B1158" s="229" t="s">
        <v>1361</v>
      </c>
      <c r="C1158" s="230"/>
      <c r="D1158" s="230"/>
      <c r="E1158" s="230"/>
      <c r="F1158" s="231"/>
      <c r="G1158" s="232"/>
      <c r="H1158" s="233"/>
      <c r="I1158" s="167">
        <v>0</v>
      </c>
      <c r="J1158" s="234">
        <v>0</v>
      </c>
      <c r="K1158" s="235"/>
      <c r="L1158" s="167">
        <v>0</v>
      </c>
    </row>
    <row r="1159" spans="1:12">
      <c r="A1159" s="166">
        <v>81002</v>
      </c>
      <c r="B1159" s="229" t="s">
        <v>1362</v>
      </c>
      <c r="C1159" s="230"/>
      <c r="D1159" s="230"/>
      <c r="E1159" s="230"/>
      <c r="F1159" s="231"/>
      <c r="G1159" s="232" t="s">
        <v>301</v>
      </c>
      <c r="H1159" s="233"/>
      <c r="I1159" s="167">
        <v>1.88</v>
      </c>
      <c r="J1159" s="234">
        <v>2.35</v>
      </c>
      <c r="K1159" s="235"/>
      <c r="L1159" s="167">
        <v>4.2300000000000004</v>
      </c>
    </row>
    <row r="1160" spans="1:12">
      <c r="A1160" s="166">
        <v>81003</v>
      </c>
      <c r="B1160" s="229" t="s">
        <v>196</v>
      </c>
      <c r="C1160" s="230"/>
      <c r="D1160" s="230"/>
      <c r="E1160" s="230"/>
      <c r="F1160" s="231"/>
      <c r="G1160" s="232" t="s">
        <v>383</v>
      </c>
      <c r="H1160" s="233"/>
      <c r="I1160" s="167">
        <v>2.35</v>
      </c>
      <c r="J1160" s="234">
        <v>3.18</v>
      </c>
      <c r="K1160" s="235"/>
      <c r="L1160" s="167">
        <v>5.53</v>
      </c>
    </row>
    <row r="1161" spans="1:12">
      <c r="A1161" s="166">
        <v>81004</v>
      </c>
      <c r="B1161" s="229" t="s">
        <v>197</v>
      </c>
      <c r="C1161" s="230"/>
      <c r="D1161" s="230"/>
      <c r="E1161" s="230"/>
      <c r="F1161" s="231"/>
      <c r="G1161" s="232" t="s">
        <v>301</v>
      </c>
      <c r="H1161" s="233"/>
      <c r="I1161" s="167">
        <v>4.8899999999999997</v>
      </c>
      <c r="J1161" s="234">
        <v>3.41</v>
      </c>
      <c r="K1161" s="235"/>
      <c r="L1161" s="167">
        <v>8.3000000000000007</v>
      </c>
    </row>
    <row r="1162" spans="1:12">
      <c r="A1162" s="166">
        <v>81005</v>
      </c>
      <c r="B1162" s="229" t="s">
        <v>1363</v>
      </c>
      <c r="C1162" s="230"/>
      <c r="D1162" s="230"/>
      <c r="E1162" s="230"/>
      <c r="F1162" s="231"/>
      <c r="G1162" s="232" t="s">
        <v>301</v>
      </c>
      <c r="H1162" s="233"/>
      <c r="I1162" s="167">
        <v>7.55</v>
      </c>
      <c r="J1162" s="234">
        <v>5.24</v>
      </c>
      <c r="K1162" s="235"/>
      <c r="L1162" s="168">
        <v>12.79</v>
      </c>
    </row>
    <row r="1163" spans="1:12">
      <c r="A1163" s="166">
        <v>81006</v>
      </c>
      <c r="B1163" s="229" t="s">
        <v>1364</v>
      </c>
      <c r="C1163" s="230"/>
      <c r="D1163" s="230"/>
      <c r="E1163" s="230"/>
      <c r="F1163" s="231"/>
      <c r="G1163" s="232" t="s">
        <v>301</v>
      </c>
      <c r="H1163" s="233"/>
      <c r="I1163" s="167">
        <v>9.5399999999999991</v>
      </c>
      <c r="J1163" s="234">
        <v>5.89</v>
      </c>
      <c r="K1163" s="235"/>
      <c r="L1163" s="168">
        <v>15.43</v>
      </c>
    </row>
    <row r="1164" spans="1:12">
      <c r="A1164" s="166">
        <v>81007</v>
      </c>
      <c r="B1164" s="229" t="s">
        <v>1365</v>
      </c>
      <c r="C1164" s="230"/>
      <c r="D1164" s="230"/>
      <c r="E1164" s="230"/>
      <c r="F1164" s="231"/>
      <c r="G1164" s="232" t="s">
        <v>301</v>
      </c>
      <c r="H1164" s="233"/>
      <c r="I1164" s="168">
        <v>13.88</v>
      </c>
      <c r="J1164" s="234">
        <v>7.85</v>
      </c>
      <c r="K1164" s="235"/>
      <c r="L1164" s="168">
        <v>21.73</v>
      </c>
    </row>
    <row r="1165" spans="1:12">
      <c r="A1165" s="166">
        <v>81008</v>
      </c>
      <c r="B1165" s="229" t="s">
        <v>1366</v>
      </c>
      <c r="C1165" s="230"/>
      <c r="D1165" s="230"/>
      <c r="E1165" s="230"/>
      <c r="F1165" s="231"/>
      <c r="G1165" s="232" t="s">
        <v>301</v>
      </c>
      <c r="H1165" s="233"/>
      <c r="I1165" s="168">
        <v>26.05</v>
      </c>
      <c r="J1165" s="236">
        <v>10.73</v>
      </c>
      <c r="K1165" s="237"/>
      <c r="L1165" s="168">
        <v>36.78</v>
      </c>
    </row>
    <row r="1166" spans="1:12">
      <c r="A1166" s="166">
        <v>81009</v>
      </c>
      <c r="B1166" s="229" t="s">
        <v>1367</v>
      </c>
      <c r="C1166" s="230"/>
      <c r="D1166" s="230"/>
      <c r="E1166" s="230"/>
      <c r="F1166" s="231"/>
      <c r="G1166" s="232" t="s">
        <v>301</v>
      </c>
      <c r="H1166" s="233"/>
      <c r="I1166" s="168">
        <v>32.840000000000003</v>
      </c>
      <c r="J1166" s="236">
        <v>12.55</v>
      </c>
      <c r="K1166" s="237"/>
      <c r="L1166" s="168">
        <v>45.39</v>
      </c>
    </row>
    <row r="1167" spans="1:12">
      <c r="A1167" s="166">
        <v>81010</v>
      </c>
      <c r="B1167" s="229" t="s">
        <v>1368</v>
      </c>
      <c r="C1167" s="230"/>
      <c r="D1167" s="230"/>
      <c r="E1167" s="230"/>
      <c r="F1167" s="231"/>
      <c r="G1167" s="232" t="s">
        <v>301</v>
      </c>
      <c r="H1167" s="233"/>
      <c r="I1167" s="168">
        <v>55.36</v>
      </c>
      <c r="J1167" s="236">
        <v>13.61</v>
      </c>
      <c r="K1167" s="237"/>
      <c r="L1167" s="168">
        <v>68.97</v>
      </c>
    </row>
    <row r="1168" spans="1:12">
      <c r="A1168" s="166">
        <v>81040</v>
      </c>
      <c r="B1168" s="229" t="s">
        <v>1369</v>
      </c>
      <c r="C1168" s="230"/>
      <c r="D1168" s="230"/>
      <c r="E1168" s="230"/>
      <c r="F1168" s="231"/>
      <c r="G1168" s="232"/>
      <c r="H1168" s="233"/>
      <c r="I1168" s="167">
        <v>0</v>
      </c>
      <c r="J1168" s="234">
        <v>0</v>
      </c>
      <c r="K1168" s="235"/>
      <c r="L1168" s="167">
        <v>0</v>
      </c>
    </row>
    <row r="1169" spans="1:12">
      <c r="A1169" s="166">
        <v>81041</v>
      </c>
      <c r="B1169" s="229" t="s">
        <v>1370</v>
      </c>
      <c r="C1169" s="230"/>
      <c r="D1169" s="230"/>
      <c r="E1169" s="230"/>
      <c r="F1169" s="231"/>
      <c r="G1169" s="232" t="s">
        <v>281</v>
      </c>
      <c r="H1169" s="233"/>
      <c r="I1169" s="167">
        <v>8.1999999999999993</v>
      </c>
      <c r="J1169" s="234">
        <v>2.38</v>
      </c>
      <c r="K1169" s="235"/>
      <c r="L1169" s="168">
        <v>10.58</v>
      </c>
    </row>
    <row r="1170" spans="1:12">
      <c r="A1170" s="166">
        <v>81042</v>
      </c>
      <c r="B1170" s="229" t="s">
        <v>1371</v>
      </c>
      <c r="C1170" s="230"/>
      <c r="D1170" s="230"/>
      <c r="E1170" s="230"/>
      <c r="F1170" s="231"/>
      <c r="G1170" s="232" t="s">
        <v>281</v>
      </c>
      <c r="H1170" s="233"/>
      <c r="I1170" s="168">
        <v>10.99</v>
      </c>
      <c r="J1170" s="234">
        <v>2.38</v>
      </c>
      <c r="K1170" s="235"/>
      <c r="L1170" s="168">
        <v>13.37</v>
      </c>
    </row>
    <row r="1171" spans="1:12">
      <c r="A1171" s="166">
        <v>81043</v>
      </c>
      <c r="B1171" s="229" t="s">
        <v>1372</v>
      </c>
      <c r="C1171" s="230"/>
      <c r="D1171" s="230"/>
      <c r="E1171" s="230"/>
      <c r="F1171" s="231"/>
      <c r="G1171" s="232" t="s">
        <v>281</v>
      </c>
      <c r="H1171" s="233"/>
      <c r="I1171" s="168">
        <v>19.22</v>
      </c>
      <c r="J1171" s="234">
        <v>3.7</v>
      </c>
      <c r="K1171" s="235"/>
      <c r="L1171" s="168">
        <v>22.92</v>
      </c>
    </row>
    <row r="1172" spans="1:12">
      <c r="A1172" s="166">
        <v>81044</v>
      </c>
      <c r="B1172" s="229" t="s">
        <v>1373</v>
      </c>
      <c r="C1172" s="230"/>
      <c r="D1172" s="230"/>
      <c r="E1172" s="230"/>
      <c r="F1172" s="231"/>
      <c r="G1172" s="232" t="s">
        <v>281</v>
      </c>
      <c r="H1172" s="233"/>
      <c r="I1172" s="168">
        <v>25.92</v>
      </c>
      <c r="J1172" s="234">
        <v>3.7</v>
      </c>
      <c r="K1172" s="235"/>
      <c r="L1172" s="168">
        <v>29.62</v>
      </c>
    </row>
    <row r="1173" spans="1:12">
      <c r="A1173" s="166">
        <v>81046</v>
      </c>
      <c r="B1173" s="229" t="s">
        <v>1374</v>
      </c>
      <c r="C1173" s="230"/>
      <c r="D1173" s="230"/>
      <c r="E1173" s="230"/>
      <c r="F1173" s="231"/>
      <c r="G1173" s="232" t="s">
        <v>281</v>
      </c>
      <c r="H1173" s="233"/>
      <c r="I1173" s="169">
        <v>271.19</v>
      </c>
      <c r="J1173" s="234">
        <v>6.08</v>
      </c>
      <c r="K1173" s="235"/>
      <c r="L1173" s="169">
        <v>277.27</v>
      </c>
    </row>
    <row r="1174" spans="1:12">
      <c r="A1174" s="166">
        <v>81055</v>
      </c>
      <c r="B1174" s="229" t="s">
        <v>1375</v>
      </c>
      <c r="C1174" s="230"/>
      <c r="D1174" s="230"/>
      <c r="E1174" s="230"/>
      <c r="F1174" s="231"/>
      <c r="G1174" s="232" t="s">
        <v>281</v>
      </c>
      <c r="H1174" s="233"/>
      <c r="I1174" s="167">
        <v>7.11</v>
      </c>
      <c r="J1174" s="234">
        <v>2.38</v>
      </c>
      <c r="K1174" s="235"/>
      <c r="L1174" s="167">
        <v>9.49</v>
      </c>
    </row>
    <row r="1175" spans="1:12">
      <c r="A1175" s="166">
        <v>81056</v>
      </c>
      <c r="B1175" s="229" t="s">
        <v>1376</v>
      </c>
      <c r="C1175" s="230"/>
      <c r="D1175" s="230"/>
      <c r="E1175" s="230"/>
      <c r="F1175" s="231"/>
      <c r="G1175" s="232" t="s">
        <v>281</v>
      </c>
      <c r="H1175" s="233"/>
      <c r="I1175" s="168">
        <v>12.72</v>
      </c>
      <c r="J1175" s="234">
        <v>2.38</v>
      </c>
      <c r="K1175" s="235"/>
      <c r="L1175" s="168">
        <v>15.1</v>
      </c>
    </row>
    <row r="1176" spans="1:12">
      <c r="A1176" s="166">
        <v>81057</v>
      </c>
      <c r="B1176" s="229" t="s">
        <v>1377</v>
      </c>
      <c r="C1176" s="230"/>
      <c r="D1176" s="230"/>
      <c r="E1176" s="230"/>
      <c r="F1176" s="231"/>
      <c r="G1176" s="232" t="s">
        <v>281</v>
      </c>
      <c r="H1176" s="233"/>
      <c r="I1176" s="168">
        <v>16.72</v>
      </c>
      <c r="J1176" s="234">
        <v>3.7</v>
      </c>
      <c r="K1176" s="235"/>
      <c r="L1176" s="168">
        <v>20.420000000000002</v>
      </c>
    </row>
    <row r="1177" spans="1:12">
      <c r="A1177" s="166">
        <v>81058</v>
      </c>
      <c r="B1177" s="229" t="s">
        <v>1378</v>
      </c>
      <c r="C1177" s="230"/>
      <c r="D1177" s="230"/>
      <c r="E1177" s="230"/>
      <c r="F1177" s="231"/>
      <c r="G1177" s="232" t="s">
        <v>281</v>
      </c>
      <c r="H1177" s="233"/>
      <c r="I1177" s="168">
        <v>22.3</v>
      </c>
      <c r="J1177" s="234">
        <v>3.7</v>
      </c>
      <c r="K1177" s="235"/>
      <c r="L1177" s="168">
        <v>26</v>
      </c>
    </row>
    <row r="1178" spans="1:12">
      <c r="A1178" s="166">
        <v>81065</v>
      </c>
      <c r="B1178" s="229" t="s">
        <v>1379</v>
      </c>
      <c r="C1178" s="230"/>
      <c r="D1178" s="230"/>
      <c r="E1178" s="230"/>
      <c r="F1178" s="231"/>
      <c r="G1178" s="232" t="s">
        <v>281</v>
      </c>
      <c r="H1178" s="233"/>
      <c r="I1178" s="167">
        <v>0.55000000000000004</v>
      </c>
      <c r="J1178" s="234">
        <v>2.38</v>
      </c>
      <c r="K1178" s="235"/>
      <c r="L1178" s="167">
        <v>2.93</v>
      </c>
    </row>
    <row r="1179" spans="1:12">
      <c r="A1179" s="166">
        <v>81066</v>
      </c>
      <c r="B1179" s="229" t="s">
        <v>163</v>
      </c>
      <c r="C1179" s="230"/>
      <c r="D1179" s="230"/>
      <c r="E1179" s="230"/>
      <c r="F1179" s="231"/>
      <c r="G1179" s="232" t="s">
        <v>281</v>
      </c>
      <c r="H1179" s="233"/>
      <c r="I1179" s="167">
        <v>0.7</v>
      </c>
      <c r="J1179" s="234">
        <v>2.38</v>
      </c>
      <c r="K1179" s="235"/>
      <c r="L1179" s="167">
        <v>3.08</v>
      </c>
    </row>
    <row r="1180" spans="1:12">
      <c r="A1180" s="166">
        <v>81067</v>
      </c>
      <c r="B1180" s="229" t="s">
        <v>164</v>
      </c>
      <c r="C1180" s="230"/>
      <c r="D1180" s="230"/>
      <c r="E1180" s="230"/>
      <c r="F1180" s="231"/>
      <c r="G1180" s="232" t="s">
        <v>281</v>
      </c>
      <c r="H1180" s="233"/>
      <c r="I1180" s="167">
        <v>1.26</v>
      </c>
      <c r="J1180" s="234">
        <v>2.38</v>
      </c>
      <c r="K1180" s="235"/>
      <c r="L1180" s="167">
        <v>3.64</v>
      </c>
    </row>
    <row r="1181" spans="1:12">
      <c r="A1181" s="166">
        <v>81068</v>
      </c>
      <c r="B1181" s="229" t="s">
        <v>1380</v>
      </c>
      <c r="C1181" s="230"/>
      <c r="D1181" s="230"/>
      <c r="E1181" s="230"/>
      <c r="F1181" s="231"/>
      <c r="G1181" s="232" t="s">
        <v>281</v>
      </c>
      <c r="H1181" s="233"/>
      <c r="I1181" s="167">
        <v>3.07</v>
      </c>
      <c r="J1181" s="234">
        <v>3.7</v>
      </c>
      <c r="K1181" s="235"/>
      <c r="L1181" s="167">
        <v>6.77</v>
      </c>
    </row>
    <row r="1182" spans="1:12">
      <c r="A1182" s="166">
        <v>81069</v>
      </c>
      <c r="B1182" s="229" t="s">
        <v>165</v>
      </c>
      <c r="C1182" s="230"/>
      <c r="D1182" s="230"/>
      <c r="E1182" s="230"/>
      <c r="F1182" s="231"/>
      <c r="G1182" s="232" t="s">
        <v>281</v>
      </c>
      <c r="H1182" s="233"/>
      <c r="I1182" s="167">
        <v>3.3</v>
      </c>
      <c r="J1182" s="234">
        <v>3.7</v>
      </c>
      <c r="K1182" s="235"/>
      <c r="L1182" s="167">
        <v>7</v>
      </c>
    </row>
    <row r="1183" spans="1:12">
      <c r="A1183" s="166">
        <v>81070</v>
      </c>
      <c r="B1183" s="229" t="s">
        <v>1381</v>
      </c>
      <c r="C1183" s="230"/>
      <c r="D1183" s="230"/>
      <c r="E1183" s="230"/>
      <c r="F1183" s="231"/>
      <c r="G1183" s="232" t="s">
        <v>281</v>
      </c>
      <c r="H1183" s="233"/>
      <c r="I1183" s="167">
        <v>7.99</v>
      </c>
      <c r="J1183" s="234">
        <v>3.7</v>
      </c>
      <c r="K1183" s="235"/>
      <c r="L1183" s="168">
        <v>11.69</v>
      </c>
    </row>
    <row r="1184" spans="1:12">
      <c r="A1184" s="166">
        <v>81071</v>
      </c>
      <c r="B1184" s="229" t="s">
        <v>166</v>
      </c>
      <c r="C1184" s="230"/>
      <c r="D1184" s="230"/>
      <c r="E1184" s="230"/>
      <c r="F1184" s="231"/>
      <c r="G1184" s="232" t="s">
        <v>281</v>
      </c>
      <c r="H1184" s="233"/>
      <c r="I1184" s="168">
        <v>13.74</v>
      </c>
      <c r="J1184" s="234">
        <v>4.8899999999999997</v>
      </c>
      <c r="K1184" s="235"/>
      <c r="L1184" s="168">
        <v>18.63</v>
      </c>
    </row>
    <row r="1185" spans="1:12">
      <c r="A1185" s="166">
        <v>81072</v>
      </c>
      <c r="B1185" s="229" t="s">
        <v>1382</v>
      </c>
      <c r="C1185" s="230"/>
      <c r="D1185" s="230"/>
      <c r="E1185" s="230"/>
      <c r="F1185" s="231"/>
      <c r="G1185" s="232" t="s">
        <v>281</v>
      </c>
      <c r="H1185" s="233"/>
      <c r="I1185" s="168">
        <v>20.47</v>
      </c>
      <c r="J1185" s="234">
        <v>4.8899999999999997</v>
      </c>
      <c r="K1185" s="235"/>
      <c r="L1185" s="168">
        <v>25.36</v>
      </c>
    </row>
    <row r="1186" spans="1:12">
      <c r="A1186" s="166">
        <v>81073</v>
      </c>
      <c r="B1186" s="229" t="s">
        <v>1383</v>
      </c>
      <c r="C1186" s="230"/>
      <c r="D1186" s="230"/>
      <c r="E1186" s="230"/>
      <c r="F1186" s="231"/>
      <c r="G1186" s="232" t="s">
        <v>281</v>
      </c>
      <c r="H1186" s="233"/>
      <c r="I1186" s="168">
        <v>35.6</v>
      </c>
      <c r="J1186" s="234">
        <v>6.08</v>
      </c>
      <c r="K1186" s="235"/>
      <c r="L1186" s="168">
        <v>41.68</v>
      </c>
    </row>
    <row r="1187" spans="1:12">
      <c r="A1187" s="166">
        <v>81083</v>
      </c>
      <c r="B1187" s="229" t="s">
        <v>1384</v>
      </c>
      <c r="C1187" s="230"/>
      <c r="D1187" s="230"/>
      <c r="E1187" s="230"/>
      <c r="F1187" s="231"/>
      <c r="G1187" s="232" t="s">
        <v>281</v>
      </c>
      <c r="H1187" s="233"/>
      <c r="I1187" s="167">
        <v>2.96</v>
      </c>
      <c r="J1187" s="234">
        <v>6.61</v>
      </c>
      <c r="K1187" s="235"/>
      <c r="L1187" s="167">
        <v>9.57</v>
      </c>
    </row>
    <row r="1188" spans="1:12">
      <c r="A1188" s="166">
        <v>81084</v>
      </c>
      <c r="B1188" s="229" t="s">
        <v>1385</v>
      </c>
      <c r="C1188" s="230"/>
      <c r="D1188" s="230"/>
      <c r="E1188" s="230"/>
      <c r="F1188" s="231"/>
      <c r="G1188" s="232" t="s">
        <v>281</v>
      </c>
      <c r="H1188" s="233"/>
      <c r="I1188" s="167">
        <v>2.33</v>
      </c>
      <c r="J1188" s="234">
        <v>3.7</v>
      </c>
      <c r="K1188" s="235"/>
      <c r="L1188" s="167">
        <v>6.03</v>
      </c>
    </row>
    <row r="1189" spans="1:12">
      <c r="A1189" s="166">
        <v>81100</v>
      </c>
      <c r="B1189" s="229" t="s">
        <v>1386</v>
      </c>
      <c r="C1189" s="230"/>
      <c r="D1189" s="230"/>
      <c r="E1189" s="230"/>
      <c r="F1189" s="231"/>
      <c r="G1189" s="232"/>
      <c r="H1189" s="233"/>
      <c r="I1189" s="167">
        <v>0</v>
      </c>
      <c r="J1189" s="234">
        <v>0</v>
      </c>
      <c r="K1189" s="235"/>
      <c r="L1189" s="167">
        <v>0</v>
      </c>
    </row>
    <row r="1190" spans="1:12">
      <c r="A1190" s="166">
        <v>81101</v>
      </c>
      <c r="B1190" s="229" t="s">
        <v>1387</v>
      </c>
      <c r="C1190" s="230"/>
      <c r="D1190" s="230"/>
      <c r="E1190" s="230"/>
      <c r="F1190" s="231"/>
      <c r="G1190" s="232" t="s">
        <v>281</v>
      </c>
      <c r="H1190" s="233"/>
      <c r="I1190" s="167">
        <v>0.39</v>
      </c>
      <c r="J1190" s="234">
        <v>2.38</v>
      </c>
      <c r="K1190" s="235"/>
      <c r="L1190" s="167">
        <v>2.77</v>
      </c>
    </row>
    <row r="1191" spans="1:12">
      <c r="A1191" s="166">
        <v>81102</v>
      </c>
      <c r="B1191" s="229" t="s">
        <v>1388</v>
      </c>
      <c r="C1191" s="230"/>
      <c r="D1191" s="230"/>
      <c r="E1191" s="230"/>
      <c r="F1191" s="231"/>
      <c r="G1191" s="232" t="s">
        <v>281</v>
      </c>
      <c r="H1191" s="233"/>
      <c r="I1191" s="167">
        <v>0.56000000000000005</v>
      </c>
      <c r="J1191" s="234">
        <v>2.38</v>
      </c>
      <c r="K1191" s="235"/>
      <c r="L1191" s="167">
        <v>2.94</v>
      </c>
    </row>
    <row r="1192" spans="1:12">
      <c r="A1192" s="166">
        <v>81103</v>
      </c>
      <c r="B1192" s="229" t="s">
        <v>1389</v>
      </c>
      <c r="C1192" s="230"/>
      <c r="D1192" s="230"/>
      <c r="E1192" s="230"/>
      <c r="F1192" s="231"/>
      <c r="G1192" s="232" t="s">
        <v>281</v>
      </c>
      <c r="H1192" s="233"/>
      <c r="I1192" s="167">
        <v>1.28</v>
      </c>
      <c r="J1192" s="234">
        <v>2.38</v>
      </c>
      <c r="K1192" s="235"/>
      <c r="L1192" s="167">
        <v>3.66</v>
      </c>
    </row>
    <row r="1193" spans="1:12">
      <c r="A1193" s="166">
        <v>81104</v>
      </c>
      <c r="B1193" s="229" t="s">
        <v>1390</v>
      </c>
      <c r="C1193" s="230"/>
      <c r="D1193" s="230"/>
      <c r="E1193" s="230"/>
      <c r="F1193" s="231"/>
      <c r="G1193" s="232" t="s">
        <v>281</v>
      </c>
      <c r="H1193" s="233"/>
      <c r="I1193" s="167">
        <v>2.84</v>
      </c>
      <c r="J1193" s="234">
        <v>3.7</v>
      </c>
      <c r="K1193" s="235"/>
      <c r="L1193" s="167">
        <v>6.54</v>
      </c>
    </row>
    <row r="1194" spans="1:12">
      <c r="A1194" s="166">
        <v>81105</v>
      </c>
      <c r="B1194" s="229" t="s">
        <v>1391</v>
      </c>
      <c r="C1194" s="230"/>
      <c r="D1194" s="230"/>
      <c r="E1194" s="230"/>
      <c r="F1194" s="231"/>
      <c r="G1194" s="232" t="s">
        <v>281</v>
      </c>
      <c r="H1194" s="233"/>
      <c r="I1194" s="167">
        <v>3.34</v>
      </c>
      <c r="J1194" s="234">
        <v>3.7</v>
      </c>
      <c r="K1194" s="235"/>
      <c r="L1194" s="167">
        <v>7.04</v>
      </c>
    </row>
    <row r="1195" spans="1:12">
      <c r="A1195" s="166">
        <v>81106</v>
      </c>
      <c r="B1195" s="229" t="s">
        <v>1392</v>
      </c>
      <c r="C1195" s="230"/>
      <c r="D1195" s="230"/>
      <c r="E1195" s="230"/>
      <c r="F1195" s="231"/>
      <c r="G1195" s="232" t="s">
        <v>281</v>
      </c>
      <c r="H1195" s="233"/>
      <c r="I1195" s="167">
        <v>9.1</v>
      </c>
      <c r="J1195" s="234">
        <v>3.7</v>
      </c>
      <c r="K1195" s="235"/>
      <c r="L1195" s="168">
        <v>12.8</v>
      </c>
    </row>
    <row r="1196" spans="1:12">
      <c r="A1196" s="166">
        <v>81107</v>
      </c>
      <c r="B1196" s="229" t="s">
        <v>1393</v>
      </c>
      <c r="C1196" s="230"/>
      <c r="D1196" s="230"/>
      <c r="E1196" s="230"/>
      <c r="F1196" s="231"/>
      <c r="G1196" s="232" t="s">
        <v>281</v>
      </c>
      <c r="H1196" s="233"/>
      <c r="I1196" s="168">
        <v>13.65</v>
      </c>
      <c r="J1196" s="234">
        <v>4.8899999999999997</v>
      </c>
      <c r="K1196" s="235"/>
      <c r="L1196" s="168">
        <v>18.54</v>
      </c>
    </row>
    <row r="1197" spans="1:12">
      <c r="A1197" s="166">
        <v>81108</v>
      </c>
      <c r="B1197" s="229" t="s">
        <v>1394</v>
      </c>
      <c r="C1197" s="230"/>
      <c r="D1197" s="230"/>
      <c r="E1197" s="230"/>
      <c r="F1197" s="231"/>
      <c r="G1197" s="232" t="s">
        <v>281</v>
      </c>
      <c r="H1197" s="233"/>
      <c r="I1197" s="168">
        <v>31.09</v>
      </c>
      <c r="J1197" s="234">
        <v>4.8899999999999997</v>
      </c>
      <c r="K1197" s="235"/>
      <c r="L1197" s="168">
        <v>35.979999999999997</v>
      </c>
    </row>
    <row r="1198" spans="1:12">
      <c r="A1198" s="166">
        <v>81109</v>
      </c>
      <c r="B1198" s="229" t="s">
        <v>1395</v>
      </c>
      <c r="C1198" s="230"/>
      <c r="D1198" s="230"/>
      <c r="E1198" s="230"/>
      <c r="F1198" s="231"/>
      <c r="G1198" s="232" t="s">
        <v>281</v>
      </c>
      <c r="H1198" s="233"/>
      <c r="I1198" s="168">
        <v>62.06</v>
      </c>
      <c r="J1198" s="234">
        <v>6.08</v>
      </c>
      <c r="K1198" s="235"/>
      <c r="L1198" s="168">
        <v>68.14</v>
      </c>
    </row>
    <row r="1199" spans="1:12">
      <c r="A1199" s="166">
        <v>81120</v>
      </c>
      <c r="B1199" s="229" t="s">
        <v>1396</v>
      </c>
      <c r="C1199" s="230"/>
      <c r="D1199" s="230"/>
      <c r="E1199" s="230"/>
      <c r="F1199" s="231"/>
      <c r="G1199" s="232" t="s">
        <v>281</v>
      </c>
      <c r="H1199" s="233"/>
      <c r="I1199" s="167">
        <v>1.07</v>
      </c>
      <c r="J1199" s="234">
        <v>2.38</v>
      </c>
      <c r="K1199" s="235"/>
      <c r="L1199" s="167">
        <v>3.45</v>
      </c>
    </row>
    <row r="1200" spans="1:12">
      <c r="A1200" s="166">
        <v>81121</v>
      </c>
      <c r="B1200" s="229" t="s">
        <v>1397</v>
      </c>
      <c r="C1200" s="230"/>
      <c r="D1200" s="230"/>
      <c r="E1200" s="230"/>
      <c r="F1200" s="231"/>
      <c r="G1200" s="232" t="s">
        <v>281</v>
      </c>
      <c r="H1200" s="233"/>
      <c r="I1200" s="167">
        <v>1.91</v>
      </c>
      <c r="J1200" s="234">
        <v>3.97</v>
      </c>
      <c r="K1200" s="235"/>
      <c r="L1200" s="167">
        <v>5.88</v>
      </c>
    </row>
    <row r="1201" spans="1:12">
      <c r="A1201" s="166">
        <v>81122</v>
      </c>
      <c r="B1201" s="229" t="s">
        <v>1398</v>
      </c>
      <c r="C1201" s="230"/>
      <c r="D1201" s="230"/>
      <c r="E1201" s="230"/>
      <c r="F1201" s="231"/>
      <c r="G1201" s="232" t="s">
        <v>281</v>
      </c>
      <c r="H1201" s="233"/>
      <c r="I1201" s="167">
        <v>2.78</v>
      </c>
      <c r="J1201" s="234">
        <v>2.38</v>
      </c>
      <c r="K1201" s="235"/>
      <c r="L1201" s="167">
        <v>5.16</v>
      </c>
    </row>
    <row r="1202" spans="1:12">
      <c r="A1202" s="166">
        <v>81130</v>
      </c>
      <c r="B1202" s="229" t="s">
        <v>1399</v>
      </c>
      <c r="C1202" s="230"/>
      <c r="D1202" s="230"/>
      <c r="E1202" s="230"/>
      <c r="F1202" s="231"/>
      <c r="G1202" s="232" t="s">
        <v>281</v>
      </c>
      <c r="H1202" s="233"/>
      <c r="I1202" s="167">
        <v>1.21</v>
      </c>
      <c r="J1202" s="234">
        <v>3.97</v>
      </c>
      <c r="K1202" s="235"/>
      <c r="L1202" s="167">
        <v>5.18</v>
      </c>
    </row>
    <row r="1203" spans="1:12">
      <c r="A1203" s="166">
        <v>81131</v>
      </c>
      <c r="B1203" s="229" t="s">
        <v>1400</v>
      </c>
      <c r="C1203" s="230"/>
      <c r="D1203" s="230"/>
      <c r="E1203" s="230"/>
      <c r="F1203" s="231"/>
      <c r="G1203" s="232" t="s">
        <v>281</v>
      </c>
      <c r="H1203" s="233"/>
      <c r="I1203" s="167">
        <v>1.32</v>
      </c>
      <c r="J1203" s="234">
        <v>3.97</v>
      </c>
      <c r="K1203" s="235"/>
      <c r="L1203" s="167">
        <v>5.29</v>
      </c>
    </row>
    <row r="1204" spans="1:12">
      <c r="A1204" s="166">
        <v>81132</v>
      </c>
      <c r="B1204" s="229" t="s">
        <v>1401</v>
      </c>
      <c r="C1204" s="230"/>
      <c r="D1204" s="230"/>
      <c r="E1204" s="230"/>
      <c r="F1204" s="231"/>
      <c r="G1204" s="232" t="s">
        <v>281</v>
      </c>
      <c r="H1204" s="233"/>
      <c r="I1204" s="167">
        <v>3.58</v>
      </c>
      <c r="J1204" s="234">
        <v>3.97</v>
      </c>
      <c r="K1204" s="235"/>
      <c r="L1204" s="167">
        <v>7.55</v>
      </c>
    </row>
    <row r="1205" spans="1:12">
      <c r="A1205" s="166">
        <v>81133</v>
      </c>
      <c r="B1205" s="229" t="s">
        <v>1402</v>
      </c>
      <c r="C1205" s="230"/>
      <c r="D1205" s="230"/>
      <c r="E1205" s="230"/>
      <c r="F1205" s="231"/>
      <c r="G1205" s="232" t="s">
        <v>281</v>
      </c>
      <c r="H1205" s="233"/>
      <c r="I1205" s="167">
        <v>8.74</v>
      </c>
      <c r="J1205" s="234">
        <v>6.61</v>
      </c>
      <c r="K1205" s="235"/>
      <c r="L1205" s="168">
        <v>15.35</v>
      </c>
    </row>
    <row r="1206" spans="1:12">
      <c r="A1206" s="166">
        <v>81134</v>
      </c>
      <c r="B1206" s="229" t="s">
        <v>1403</v>
      </c>
      <c r="C1206" s="230"/>
      <c r="D1206" s="230"/>
      <c r="E1206" s="230"/>
      <c r="F1206" s="231"/>
      <c r="G1206" s="232" t="s">
        <v>281</v>
      </c>
      <c r="H1206" s="233"/>
      <c r="I1206" s="168">
        <v>15.27</v>
      </c>
      <c r="J1206" s="234">
        <v>6.61</v>
      </c>
      <c r="K1206" s="235"/>
      <c r="L1206" s="168">
        <v>21.88</v>
      </c>
    </row>
    <row r="1207" spans="1:12">
      <c r="A1207" s="166">
        <v>81144</v>
      </c>
      <c r="B1207" s="229" t="s">
        <v>1404</v>
      </c>
      <c r="C1207" s="230"/>
      <c r="D1207" s="230"/>
      <c r="E1207" s="230"/>
      <c r="F1207" s="231"/>
      <c r="G1207" s="232" t="s">
        <v>281</v>
      </c>
      <c r="H1207" s="233"/>
      <c r="I1207" s="167">
        <v>4.3899999999999997</v>
      </c>
      <c r="J1207" s="234">
        <v>3.97</v>
      </c>
      <c r="K1207" s="235"/>
      <c r="L1207" s="167">
        <v>8.36</v>
      </c>
    </row>
    <row r="1208" spans="1:12">
      <c r="A1208" s="166">
        <v>81145</v>
      </c>
      <c r="B1208" s="229" t="s">
        <v>1405</v>
      </c>
      <c r="C1208" s="230"/>
      <c r="D1208" s="230"/>
      <c r="E1208" s="230"/>
      <c r="F1208" s="231"/>
      <c r="G1208" s="232" t="s">
        <v>281</v>
      </c>
      <c r="H1208" s="233"/>
      <c r="I1208" s="167">
        <v>3.18</v>
      </c>
      <c r="J1208" s="234">
        <v>3.97</v>
      </c>
      <c r="K1208" s="235"/>
      <c r="L1208" s="167">
        <v>7.15</v>
      </c>
    </row>
    <row r="1209" spans="1:12">
      <c r="A1209" s="166">
        <v>81146</v>
      </c>
      <c r="B1209" s="229" t="s">
        <v>1406</v>
      </c>
      <c r="C1209" s="230"/>
      <c r="D1209" s="230"/>
      <c r="E1209" s="230"/>
      <c r="F1209" s="231"/>
      <c r="G1209" s="232" t="s">
        <v>281</v>
      </c>
      <c r="H1209" s="233"/>
      <c r="I1209" s="167">
        <v>7.12</v>
      </c>
      <c r="J1209" s="234">
        <v>3.97</v>
      </c>
      <c r="K1209" s="235"/>
      <c r="L1209" s="168">
        <v>11.09</v>
      </c>
    </row>
    <row r="1210" spans="1:12">
      <c r="A1210" s="166">
        <v>81160</v>
      </c>
      <c r="B1210" s="229" t="s">
        <v>1407</v>
      </c>
      <c r="C1210" s="230"/>
      <c r="D1210" s="230"/>
      <c r="E1210" s="230"/>
      <c r="F1210" s="231"/>
      <c r="G1210" s="232"/>
      <c r="H1210" s="233"/>
      <c r="I1210" s="167">
        <v>0</v>
      </c>
      <c r="J1210" s="234">
        <v>0</v>
      </c>
      <c r="K1210" s="235"/>
      <c r="L1210" s="167">
        <v>0</v>
      </c>
    </row>
    <row r="1211" spans="1:12">
      <c r="A1211" s="166">
        <v>81161</v>
      </c>
      <c r="B1211" s="229" t="s">
        <v>1408</v>
      </c>
      <c r="C1211" s="230"/>
      <c r="D1211" s="230"/>
      <c r="E1211" s="230"/>
      <c r="F1211" s="231"/>
      <c r="G1211" s="232" t="s">
        <v>281</v>
      </c>
      <c r="H1211" s="233"/>
      <c r="I1211" s="167">
        <v>0.32</v>
      </c>
      <c r="J1211" s="234">
        <v>2.38</v>
      </c>
      <c r="K1211" s="235"/>
      <c r="L1211" s="167">
        <v>2.7</v>
      </c>
    </row>
    <row r="1212" spans="1:12">
      <c r="A1212" s="166">
        <v>81162</v>
      </c>
      <c r="B1212" s="229" t="s">
        <v>168</v>
      </c>
      <c r="C1212" s="230"/>
      <c r="D1212" s="230"/>
      <c r="E1212" s="230"/>
      <c r="F1212" s="231"/>
      <c r="G1212" s="232" t="s">
        <v>281</v>
      </c>
      <c r="H1212" s="233"/>
      <c r="I1212" s="167">
        <v>0.59</v>
      </c>
      <c r="J1212" s="234">
        <v>2.38</v>
      </c>
      <c r="K1212" s="235"/>
      <c r="L1212" s="167">
        <v>2.97</v>
      </c>
    </row>
    <row r="1213" spans="1:12">
      <c r="A1213" s="166">
        <v>81163</v>
      </c>
      <c r="B1213" s="229" t="s">
        <v>1409</v>
      </c>
      <c r="C1213" s="230"/>
      <c r="D1213" s="230"/>
      <c r="E1213" s="230"/>
      <c r="F1213" s="231"/>
      <c r="G1213" s="232" t="s">
        <v>281</v>
      </c>
      <c r="H1213" s="233"/>
      <c r="I1213" s="167">
        <v>1.28</v>
      </c>
      <c r="J1213" s="234">
        <v>3.7</v>
      </c>
      <c r="K1213" s="235"/>
      <c r="L1213" s="167">
        <v>4.9800000000000004</v>
      </c>
    </row>
    <row r="1214" spans="1:12">
      <c r="A1214" s="166">
        <v>81164</v>
      </c>
      <c r="B1214" s="229" t="s">
        <v>1410</v>
      </c>
      <c r="C1214" s="230"/>
      <c r="D1214" s="230"/>
      <c r="E1214" s="230"/>
      <c r="F1214" s="231"/>
      <c r="G1214" s="232" t="s">
        <v>281</v>
      </c>
      <c r="H1214" s="233"/>
      <c r="I1214" s="167">
        <v>2.29</v>
      </c>
      <c r="J1214" s="234">
        <v>4.49</v>
      </c>
      <c r="K1214" s="235"/>
      <c r="L1214" s="167">
        <v>6.78</v>
      </c>
    </row>
    <row r="1215" spans="1:12">
      <c r="A1215" s="166">
        <v>81165</v>
      </c>
      <c r="B1215" s="229" t="s">
        <v>167</v>
      </c>
      <c r="C1215" s="230"/>
      <c r="D1215" s="230"/>
      <c r="E1215" s="230"/>
      <c r="F1215" s="231"/>
      <c r="G1215" s="232" t="s">
        <v>281</v>
      </c>
      <c r="H1215" s="233"/>
      <c r="I1215" s="167">
        <v>3.89</v>
      </c>
      <c r="J1215" s="234">
        <v>4.75</v>
      </c>
      <c r="K1215" s="235"/>
      <c r="L1215" s="167">
        <v>8.64</v>
      </c>
    </row>
    <row r="1216" spans="1:12">
      <c r="A1216" s="166">
        <v>81166</v>
      </c>
      <c r="B1216" s="229" t="s">
        <v>169</v>
      </c>
      <c r="C1216" s="230"/>
      <c r="D1216" s="230"/>
      <c r="E1216" s="230"/>
      <c r="F1216" s="231"/>
      <c r="G1216" s="232" t="s">
        <v>281</v>
      </c>
      <c r="H1216" s="233"/>
      <c r="I1216" s="168">
        <v>10.45</v>
      </c>
      <c r="J1216" s="234">
        <v>4.8899999999999997</v>
      </c>
      <c r="K1216" s="235"/>
      <c r="L1216" s="168">
        <v>15.34</v>
      </c>
    </row>
    <row r="1217" spans="1:12">
      <c r="A1217" s="166">
        <v>81167</v>
      </c>
      <c r="B1217" s="229" t="s">
        <v>1411</v>
      </c>
      <c r="C1217" s="230"/>
      <c r="D1217" s="230"/>
      <c r="E1217" s="230"/>
      <c r="F1217" s="231"/>
      <c r="G1217" s="232" t="s">
        <v>281</v>
      </c>
      <c r="H1217" s="233"/>
      <c r="I1217" s="168">
        <v>11.9</v>
      </c>
      <c r="J1217" s="234">
        <v>4.8899999999999997</v>
      </c>
      <c r="K1217" s="235"/>
      <c r="L1217" s="168">
        <v>16.79</v>
      </c>
    </row>
    <row r="1218" spans="1:12">
      <c r="A1218" s="166">
        <v>81168</v>
      </c>
      <c r="B1218" s="229" t="s">
        <v>1412</v>
      </c>
      <c r="C1218" s="230"/>
      <c r="D1218" s="230"/>
      <c r="E1218" s="230"/>
      <c r="F1218" s="231"/>
      <c r="G1218" s="232" t="s">
        <v>281</v>
      </c>
      <c r="H1218" s="233"/>
      <c r="I1218" s="168">
        <v>45.7</v>
      </c>
      <c r="J1218" s="234">
        <v>6.08</v>
      </c>
      <c r="K1218" s="235"/>
      <c r="L1218" s="168">
        <v>51.78</v>
      </c>
    </row>
    <row r="1219" spans="1:12">
      <c r="A1219" s="166">
        <v>81175</v>
      </c>
      <c r="B1219" s="229" t="s">
        <v>1413</v>
      </c>
      <c r="C1219" s="230"/>
      <c r="D1219" s="230"/>
      <c r="E1219" s="230"/>
      <c r="F1219" s="231"/>
      <c r="G1219" s="232" t="s">
        <v>281</v>
      </c>
      <c r="H1219" s="233"/>
      <c r="I1219" s="167">
        <v>1.48</v>
      </c>
      <c r="J1219" s="234">
        <v>2.38</v>
      </c>
      <c r="K1219" s="235"/>
      <c r="L1219" s="167">
        <v>3.86</v>
      </c>
    </row>
    <row r="1220" spans="1:12">
      <c r="A1220" s="166">
        <v>81176</v>
      </c>
      <c r="B1220" s="229" t="s">
        <v>1414</v>
      </c>
      <c r="C1220" s="230"/>
      <c r="D1220" s="230"/>
      <c r="E1220" s="230"/>
      <c r="F1220" s="231"/>
      <c r="G1220" s="232" t="s">
        <v>281</v>
      </c>
      <c r="H1220" s="233"/>
      <c r="I1220" s="167">
        <v>2.17</v>
      </c>
      <c r="J1220" s="234">
        <v>3.7</v>
      </c>
      <c r="K1220" s="235"/>
      <c r="L1220" s="167">
        <v>5.87</v>
      </c>
    </row>
    <row r="1221" spans="1:12">
      <c r="A1221" s="166">
        <v>81177</v>
      </c>
      <c r="B1221" s="229" t="s">
        <v>1415</v>
      </c>
      <c r="C1221" s="230"/>
      <c r="D1221" s="230"/>
      <c r="E1221" s="230"/>
      <c r="F1221" s="231"/>
      <c r="G1221" s="232" t="s">
        <v>281</v>
      </c>
      <c r="H1221" s="233"/>
      <c r="I1221" s="167">
        <v>2.3199999999999998</v>
      </c>
      <c r="J1221" s="234">
        <v>3.7</v>
      </c>
      <c r="K1221" s="235"/>
      <c r="L1221" s="167">
        <v>6.02</v>
      </c>
    </row>
    <row r="1222" spans="1:12">
      <c r="A1222" s="166">
        <v>81178</v>
      </c>
      <c r="B1222" s="229" t="s">
        <v>1416</v>
      </c>
      <c r="C1222" s="230"/>
      <c r="D1222" s="230"/>
      <c r="E1222" s="230"/>
      <c r="F1222" s="231"/>
      <c r="G1222" s="232" t="s">
        <v>281</v>
      </c>
      <c r="H1222" s="233"/>
      <c r="I1222" s="167">
        <v>2.57</v>
      </c>
      <c r="J1222" s="234">
        <v>3.7</v>
      </c>
      <c r="K1222" s="235"/>
      <c r="L1222" s="167">
        <v>6.27</v>
      </c>
    </row>
    <row r="1223" spans="1:12">
      <c r="A1223" s="166">
        <v>81179</v>
      </c>
      <c r="B1223" s="229" t="s">
        <v>170</v>
      </c>
      <c r="C1223" s="230"/>
      <c r="D1223" s="230"/>
      <c r="E1223" s="230"/>
      <c r="F1223" s="231"/>
      <c r="G1223" s="232" t="s">
        <v>281</v>
      </c>
      <c r="H1223" s="233"/>
      <c r="I1223" s="167">
        <v>2.72</v>
      </c>
      <c r="J1223" s="234">
        <v>3.7</v>
      </c>
      <c r="K1223" s="235"/>
      <c r="L1223" s="167">
        <v>6.42</v>
      </c>
    </row>
    <row r="1224" spans="1:12">
      <c r="A1224" s="166">
        <v>81180</v>
      </c>
      <c r="B1224" s="229" t="s">
        <v>171</v>
      </c>
      <c r="C1224" s="230"/>
      <c r="D1224" s="230"/>
      <c r="E1224" s="230"/>
      <c r="F1224" s="231"/>
      <c r="G1224" s="232" t="s">
        <v>281</v>
      </c>
      <c r="H1224" s="233"/>
      <c r="I1224" s="167">
        <v>3.23</v>
      </c>
      <c r="J1224" s="234">
        <v>3.7</v>
      </c>
      <c r="K1224" s="235"/>
      <c r="L1224" s="167">
        <v>6.93</v>
      </c>
    </row>
    <row r="1225" spans="1:12">
      <c r="A1225" s="166">
        <v>81181</v>
      </c>
      <c r="B1225" s="229" t="s">
        <v>1417</v>
      </c>
      <c r="C1225" s="230"/>
      <c r="D1225" s="230"/>
      <c r="E1225" s="230"/>
      <c r="F1225" s="231"/>
      <c r="G1225" s="232" t="s">
        <v>281</v>
      </c>
      <c r="H1225" s="233"/>
      <c r="I1225" s="167">
        <v>5.72</v>
      </c>
      <c r="J1225" s="234">
        <v>3.7</v>
      </c>
      <c r="K1225" s="235"/>
      <c r="L1225" s="167">
        <v>9.42</v>
      </c>
    </row>
    <row r="1226" spans="1:12">
      <c r="A1226" s="166">
        <v>81182</v>
      </c>
      <c r="B1226" s="229" t="s">
        <v>1418</v>
      </c>
      <c r="C1226" s="230"/>
      <c r="D1226" s="230"/>
      <c r="E1226" s="230"/>
      <c r="F1226" s="231"/>
      <c r="G1226" s="232" t="s">
        <v>281</v>
      </c>
      <c r="H1226" s="233"/>
      <c r="I1226" s="167">
        <v>7.09</v>
      </c>
      <c r="J1226" s="234">
        <v>3.7</v>
      </c>
      <c r="K1226" s="235"/>
      <c r="L1226" s="168">
        <v>10.79</v>
      </c>
    </row>
    <row r="1227" spans="1:12">
      <c r="A1227" s="166">
        <v>81183</v>
      </c>
      <c r="B1227" s="229" t="s">
        <v>1419</v>
      </c>
      <c r="C1227" s="230"/>
      <c r="D1227" s="230"/>
      <c r="E1227" s="230"/>
      <c r="F1227" s="231"/>
      <c r="G1227" s="232" t="s">
        <v>281</v>
      </c>
      <c r="H1227" s="233"/>
      <c r="I1227" s="167">
        <v>7.48</v>
      </c>
      <c r="J1227" s="234">
        <v>3.7</v>
      </c>
      <c r="K1227" s="235"/>
      <c r="L1227" s="168">
        <v>11.18</v>
      </c>
    </row>
    <row r="1228" spans="1:12">
      <c r="A1228" s="166">
        <v>81184</v>
      </c>
      <c r="B1228" s="229" t="s">
        <v>172</v>
      </c>
      <c r="C1228" s="230"/>
      <c r="D1228" s="230"/>
      <c r="E1228" s="230"/>
      <c r="F1228" s="231"/>
      <c r="G1228" s="232" t="s">
        <v>281</v>
      </c>
      <c r="H1228" s="233"/>
      <c r="I1228" s="167">
        <v>7.71</v>
      </c>
      <c r="J1228" s="234">
        <v>3.7</v>
      </c>
      <c r="K1228" s="235"/>
      <c r="L1228" s="168">
        <v>11.41</v>
      </c>
    </row>
    <row r="1229" spans="1:12">
      <c r="A1229" s="166">
        <v>81185</v>
      </c>
      <c r="B1229" s="229" t="s">
        <v>1420</v>
      </c>
      <c r="C1229" s="230"/>
      <c r="D1229" s="230"/>
      <c r="E1229" s="230"/>
      <c r="F1229" s="231"/>
      <c r="G1229" s="232" t="s">
        <v>334</v>
      </c>
      <c r="H1229" s="233"/>
      <c r="I1229" s="168">
        <v>11.02</v>
      </c>
      <c r="J1229" s="234">
        <v>4.8899999999999997</v>
      </c>
      <c r="K1229" s="235"/>
      <c r="L1229" s="168">
        <v>15.91</v>
      </c>
    </row>
    <row r="1230" spans="1:12">
      <c r="A1230" s="166">
        <v>81187</v>
      </c>
      <c r="B1230" s="229" t="s">
        <v>1421</v>
      </c>
      <c r="C1230" s="230"/>
      <c r="D1230" s="230"/>
      <c r="E1230" s="230"/>
      <c r="F1230" s="231"/>
      <c r="G1230" s="232" t="s">
        <v>334</v>
      </c>
      <c r="H1230" s="233"/>
      <c r="I1230" s="168">
        <v>29.36</v>
      </c>
      <c r="J1230" s="234">
        <v>6.08</v>
      </c>
      <c r="K1230" s="235"/>
      <c r="L1230" s="168">
        <v>35.44</v>
      </c>
    </row>
    <row r="1231" spans="1:12">
      <c r="A1231" s="166">
        <v>81200</v>
      </c>
      <c r="B1231" s="229" t="s">
        <v>1422</v>
      </c>
      <c r="C1231" s="230"/>
      <c r="D1231" s="230"/>
      <c r="E1231" s="230"/>
      <c r="F1231" s="231"/>
      <c r="G1231" s="232"/>
      <c r="H1231" s="233"/>
      <c r="I1231" s="167">
        <v>0</v>
      </c>
      <c r="J1231" s="234">
        <v>0</v>
      </c>
      <c r="K1231" s="235"/>
      <c r="L1231" s="167">
        <v>0</v>
      </c>
    </row>
    <row r="1232" spans="1:12">
      <c r="A1232" s="166">
        <v>81201</v>
      </c>
      <c r="B1232" s="229" t="s">
        <v>1423</v>
      </c>
      <c r="C1232" s="230"/>
      <c r="D1232" s="230"/>
      <c r="E1232" s="230"/>
      <c r="F1232" s="231"/>
      <c r="G1232" s="232" t="s">
        <v>281</v>
      </c>
      <c r="H1232" s="233"/>
      <c r="I1232" s="167">
        <v>0.65</v>
      </c>
      <c r="J1232" s="234">
        <v>5.29</v>
      </c>
      <c r="K1232" s="235"/>
      <c r="L1232" s="167">
        <v>5.94</v>
      </c>
    </row>
    <row r="1233" spans="1:12">
      <c r="A1233" s="166">
        <v>81202</v>
      </c>
      <c r="B1233" s="229" t="s">
        <v>1424</v>
      </c>
      <c r="C1233" s="230"/>
      <c r="D1233" s="230"/>
      <c r="E1233" s="230"/>
      <c r="F1233" s="231"/>
      <c r="G1233" s="232" t="s">
        <v>281</v>
      </c>
      <c r="H1233" s="233"/>
      <c r="I1233" s="167">
        <v>0.8</v>
      </c>
      <c r="J1233" s="234">
        <v>5.29</v>
      </c>
      <c r="K1233" s="235"/>
      <c r="L1233" s="167">
        <v>6.09</v>
      </c>
    </row>
    <row r="1234" spans="1:12">
      <c r="A1234" s="166">
        <v>81203</v>
      </c>
      <c r="B1234" s="229" t="s">
        <v>1425</v>
      </c>
      <c r="C1234" s="230"/>
      <c r="D1234" s="230"/>
      <c r="E1234" s="230"/>
      <c r="F1234" s="231"/>
      <c r="G1234" s="232" t="s">
        <v>281</v>
      </c>
      <c r="H1234" s="233"/>
      <c r="I1234" s="167">
        <v>1.65</v>
      </c>
      <c r="J1234" s="234">
        <v>5.29</v>
      </c>
      <c r="K1234" s="235"/>
      <c r="L1234" s="167">
        <v>6.94</v>
      </c>
    </row>
    <row r="1235" spans="1:12">
      <c r="A1235" s="166">
        <v>81204</v>
      </c>
      <c r="B1235" s="229" t="s">
        <v>1426</v>
      </c>
      <c r="C1235" s="230"/>
      <c r="D1235" s="230"/>
      <c r="E1235" s="230"/>
      <c r="F1235" s="231"/>
      <c r="G1235" s="232" t="s">
        <v>281</v>
      </c>
      <c r="H1235" s="233"/>
      <c r="I1235" s="167">
        <v>5.57</v>
      </c>
      <c r="J1235" s="234">
        <v>9.26</v>
      </c>
      <c r="K1235" s="235"/>
      <c r="L1235" s="168">
        <v>14.83</v>
      </c>
    </row>
    <row r="1236" spans="1:12">
      <c r="A1236" s="166">
        <v>81205</v>
      </c>
      <c r="B1236" s="229" t="s">
        <v>1427</v>
      </c>
      <c r="C1236" s="230"/>
      <c r="D1236" s="230"/>
      <c r="E1236" s="230"/>
      <c r="F1236" s="231"/>
      <c r="G1236" s="232" t="s">
        <v>281</v>
      </c>
      <c r="H1236" s="233"/>
      <c r="I1236" s="167">
        <v>6.6</v>
      </c>
      <c r="J1236" s="234">
        <v>9.26</v>
      </c>
      <c r="K1236" s="235"/>
      <c r="L1236" s="168">
        <v>15.86</v>
      </c>
    </row>
    <row r="1237" spans="1:12">
      <c r="A1237" s="166">
        <v>81206</v>
      </c>
      <c r="B1237" s="229" t="s">
        <v>1428</v>
      </c>
      <c r="C1237" s="230"/>
      <c r="D1237" s="230"/>
      <c r="E1237" s="230"/>
      <c r="F1237" s="231"/>
      <c r="G1237" s="232" t="s">
        <v>281</v>
      </c>
      <c r="H1237" s="233"/>
      <c r="I1237" s="167">
        <v>9.31</v>
      </c>
      <c r="J1237" s="234">
        <v>9.26</v>
      </c>
      <c r="K1237" s="235"/>
      <c r="L1237" s="168">
        <v>18.57</v>
      </c>
    </row>
    <row r="1238" spans="1:12">
      <c r="A1238" s="166">
        <v>81207</v>
      </c>
      <c r="B1238" s="229" t="s">
        <v>1429</v>
      </c>
      <c r="C1238" s="230"/>
      <c r="D1238" s="230"/>
      <c r="E1238" s="230"/>
      <c r="F1238" s="231"/>
      <c r="G1238" s="232" t="s">
        <v>281</v>
      </c>
      <c r="H1238" s="233"/>
      <c r="I1238" s="168">
        <v>15.99</v>
      </c>
      <c r="J1238" s="236">
        <v>10.57</v>
      </c>
      <c r="K1238" s="237"/>
      <c r="L1238" s="168">
        <v>26.56</v>
      </c>
    </row>
    <row r="1239" spans="1:12">
      <c r="A1239" s="166">
        <v>81208</v>
      </c>
      <c r="B1239" s="229" t="s">
        <v>1430</v>
      </c>
      <c r="C1239" s="230"/>
      <c r="D1239" s="230"/>
      <c r="E1239" s="230"/>
      <c r="F1239" s="231"/>
      <c r="G1239" s="232" t="s">
        <v>281</v>
      </c>
      <c r="H1239" s="233"/>
      <c r="I1239" s="168">
        <v>23.27</v>
      </c>
      <c r="J1239" s="236">
        <v>10.57</v>
      </c>
      <c r="K1239" s="237"/>
      <c r="L1239" s="168">
        <v>33.840000000000003</v>
      </c>
    </row>
    <row r="1240" spans="1:12">
      <c r="A1240" s="166">
        <v>81209</v>
      </c>
      <c r="B1240" s="229" t="s">
        <v>1431</v>
      </c>
      <c r="C1240" s="230"/>
      <c r="D1240" s="230"/>
      <c r="E1240" s="230"/>
      <c r="F1240" s="231"/>
      <c r="G1240" s="232" t="s">
        <v>281</v>
      </c>
      <c r="H1240" s="233"/>
      <c r="I1240" s="168">
        <v>37.32</v>
      </c>
      <c r="J1240" s="236">
        <v>13.22</v>
      </c>
      <c r="K1240" s="237"/>
      <c r="L1240" s="168">
        <v>50.54</v>
      </c>
    </row>
    <row r="1241" spans="1:12">
      <c r="A1241" s="166">
        <v>81230</v>
      </c>
      <c r="B1241" s="229" t="s">
        <v>1432</v>
      </c>
      <c r="C1241" s="230"/>
      <c r="D1241" s="230"/>
      <c r="E1241" s="230"/>
      <c r="F1241" s="231"/>
      <c r="G1241" s="232"/>
      <c r="H1241" s="233"/>
      <c r="I1241" s="167">
        <v>0</v>
      </c>
      <c r="J1241" s="234">
        <v>0</v>
      </c>
      <c r="K1241" s="235"/>
      <c r="L1241" s="167">
        <v>0</v>
      </c>
    </row>
    <row r="1242" spans="1:12">
      <c r="A1242" s="166">
        <v>81231</v>
      </c>
      <c r="B1242" s="229" t="s">
        <v>1433</v>
      </c>
      <c r="C1242" s="230"/>
      <c r="D1242" s="230"/>
      <c r="E1242" s="230"/>
      <c r="F1242" s="231"/>
      <c r="G1242" s="232" t="s">
        <v>281</v>
      </c>
      <c r="H1242" s="233"/>
      <c r="I1242" s="167">
        <v>0.99</v>
      </c>
      <c r="J1242" s="234">
        <v>2.38</v>
      </c>
      <c r="K1242" s="235"/>
      <c r="L1242" s="167">
        <v>3.37</v>
      </c>
    </row>
    <row r="1243" spans="1:12">
      <c r="A1243" s="166">
        <v>81232</v>
      </c>
      <c r="B1243" s="229" t="s">
        <v>1434</v>
      </c>
      <c r="C1243" s="230"/>
      <c r="D1243" s="230"/>
      <c r="E1243" s="230"/>
      <c r="F1243" s="231"/>
      <c r="G1243" s="232" t="s">
        <v>281</v>
      </c>
      <c r="H1243" s="233"/>
      <c r="I1243" s="167">
        <v>1.48</v>
      </c>
      <c r="J1243" s="234">
        <v>2.38</v>
      </c>
      <c r="K1243" s="235"/>
      <c r="L1243" s="167">
        <v>3.86</v>
      </c>
    </row>
    <row r="1244" spans="1:12">
      <c r="A1244" s="166">
        <v>81233</v>
      </c>
      <c r="B1244" s="229" t="s">
        <v>1435</v>
      </c>
      <c r="C1244" s="230"/>
      <c r="D1244" s="230"/>
      <c r="E1244" s="230"/>
      <c r="F1244" s="231"/>
      <c r="G1244" s="232" t="s">
        <v>281</v>
      </c>
      <c r="H1244" s="233"/>
      <c r="I1244" s="167">
        <v>2.6</v>
      </c>
      <c r="J1244" s="234">
        <v>2.38</v>
      </c>
      <c r="K1244" s="235"/>
      <c r="L1244" s="167">
        <v>4.9800000000000004</v>
      </c>
    </row>
    <row r="1245" spans="1:12">
      <c r="A1245" s="166">
        <v>81234</v>
      </c>
      <c r="B1245" s="229" t="s">
        <v>1436</v>
      </c>
      <c r="C1245" s="230"/>
      <c r="D1245" s="230"/>
      <c r="E1245" s="230"/>
      <c r="F1245" s="231"/>
      <c r="G1245" s="232" t="s">
        <v>281</v>
      </c>
      <c r="H1245" s="233"/>
      <c r="I1245" s="167">
        <v>5.83</v>
      </c>
      <c r="J1245" s="234">
        <v>3.7</v>
      </c>
      <c r="K1245" s="235"/>
      <c r="L1245" s="167">
        <v>9.5299999999999994</v>
      </c>
    </row>
    <row r="1246" spans="1:12">
      <c r="A1246" s="166">
        <v>81235</v>
      </c>
      <c r="B1246" s="229" t="s">
        <v>1437</v>
      </c>
      <c r="C1246" s="230"/>
      <c r="D1246" s="230"/>
      <c r="E1246" s="230"/>
      <c r="F1246" s="231"/>
      <c r="G1246" s="232" t="s">
        <v>281</v>
      </c>
      <c r="H1246" s="233"/>
      <c r="I1246" s="167">
        <v>7.03</v>
      </c>
      <c r="J1246" s="234">
        <v>3.7</v>
      </c>
      <c r="K1246" s="235"/>
      <c r="L1246" s="168">
        <v>10.73</v>
      </c>
    </row>
    <row r="1247" spans="1:12">
      <c r="A1247" s="166">
        <v>81236</v>
      </c>
      <c r="B1247" s="229" t="s">
        <v>1438</v>
      </c>
      <c r="C1247" s="230"/>
      <c r="D1247" s="230"/>
      <c r="E1247" s="230"/>
      <c r="F1247" s="231"/>
      <c r="G1247" s="232" t="s">
        <v>281</v>
      </c>
      <c r="H1247" s="233"/>
      <c r="I1247" s="168">
        <v>11.99</v>
      </c>
      <c r="J1247" s="234">
        <v>5.0199999999999996</v>
      </c>
      <c r="K1247" s="235"/>
      <c r="L1247" s="168">
        <v>17.010000000000002</v>
      </c>
    </row>
    <row r="1248" spans="1:12">
      <c r="A1248" s="166">
        <v>81250</v>
      </c>
      <c r="B1248" s="229" t="s">
        <v>1439</v>
      </c>
      <c r="C1248" s="230"/>
      <c r="D1248" s="230"/>
      <c r="E1248" s="230"/>
      <c r="F1248" s="231"/>
      <c r="G1248" s="232" t="s">
        <v>281</v>
      </c>
      <c r="H1248" s="233"/>
      <c r="I1248" s="167">
        <v>0.87</v>
      </c>
      <c r="J1248" s="234">
        <v>1.19</v>
      </c>
      <c r="K1248" s="235"/>
      <c r="L1248" s="167">
        <v>2.06</v>
      </c>
    </row>
    <row r="1249" spans="1:12">
      <c r="A1249" s="166">
        <v>81251</v>
      </c>
      <c r="B1249" s="229" t="s">
        <v>1440</v>
      </c>
      <c r="C1249" s="230"/>
      <c r="D1249" s="230"/>
      <c r="E1249" s="230"/>
      <c r="F1249" s="231"/>
      <c r="G1249" s="232" t="s">
        <v>281</v>
      </c>
      <c r="H1249" s="233"/>
      <c r="I1249" s="167">
        <v>0.88</v>
      </c>
      <c r="J1249" s="234">
        <v>1.19</v>
      </c>
      <c r="K1249" s="235"/>
      <c r="L1249" s="167">
        <v>2.0699999999999998</v>
      </c>
    </row>
    <row r="1250" spans="1:12">
      <c r="A1250" s="166">
        <v>81252</v>
      </c>
      <c r="B1250" s="229" t="s">
        <v>1441</v>
      </c>
      <c r="C1250" s="230"/>
      <c r="D1250" s="230"/>
      <c r="E1250" s="230"/>
      <c r="F1250" s="231"/>
      <c r="G1250" s="232" t="s">
        <v>281</v>
      </c>
      <c r="H1250" s="233"/>
      <c r="I1250" s="167">
        <v>1.38</v>
      </c>
      <c r="J1250" s="234">
        <v>1.19</v>
      </c>
      <c r="K1250" s="235"/>
      <c r="L1250" s="167">
        <v>2.57</v>
      </c>
    </row>
    <row r="1251" spans="1:12">
      <c r="A1251" s="166">
        <v>81253</v>
      </c>
      <c r="B1251" s="229" t="s">
        <v>1442</v>
      </c>
      <c r="C1251" s="230"/>
      <c r="D1251" s="230"/>
      <c r="E1251" s="230"/>
      <c r="F1251" s="231"/>
      <c r="G1251" s="232" t="s">
        <v>281</v>
      </c>
      <c r="H1251" s="233"/>
      <c r="I1251" s="167">
        <v>2.74</v>
      </c>
      <c r="J1251" s="234">
        <v>1.85</v>
      </c>
      <c r="K1251" s="235"/>
      <c r="L1251" s="167">
        <v>4.59</v>
      </c>
    </row>
    <row r="1252" spans="1:12">
      <c r="A1252" s="166">
        <v>81254</v>
      </c>
      <c r="B1252" s="229" t="s">
        <v>1443</v>
      </c>
      <c r="C1252" s="230"/>
      <c r="D1252" s="230"/>
      <c r="E1252" s="230"/>
      <c r="F1252" s="231"/>
      <c r="G1252" s="232" t="s">
        <v>281</v>
      </c>
      <c r="H1252" s="233"/>
      <c r="I1252" s="167">
        <v>4.67</v>
      </c>
      <c r="J1252" s="234">
        <v>1.85</v>
      </c>
      <c r="K1252" s="235"/>
      <c r="L1252" s="167">
        <v>6.52</v>
      </c>
    </row>
    <row r="1253" spans="1:12">
      <c r="A1253" s="166">
        <v>81255</v>
      </c>
      <c r="B1253" s="229" t="s">
        <v>1444</v>
      </c>
      <c r="C1253" s="230"/>
      <c r="D1253" s="230"/>
      <c r="E1253" s="230"/>
      <c r="F1253" s="231"/>
      <c r="G1253" s="232" t="s">
        <v>281</v>
      </c>
      <c r="H1253" s="233"/>
      <c r="I1253" s="167">
        <v>7.71</v>
      </c>
      <c r="J1253" s="234">
        <v>1.85</v>
      </c>
      <c r="K1253" s="235"/>
      <c r="L1253" s="167">
        <v>9.56</v>
      </c>
    </row>
    <row r="1254" spans="1:12">
      <c r="A1254" s="166">
        <v>81256</v>
      </c>
      <c r="B1254" s="229" t="s">
        <v>1445</v>
      </c>
      <c r="C1254" s="230"/>
      <c r="D1254" s="230"/>
      <c r="E1254" s="230"/>
      <c r="F1254" s="231"/>
      <c r="G1254" s="232" t="s">
        <v>281</v>
      </c>
      <c r="H1254" s="233"/>
      <c r="I1254" s="168">
        <v>13.58</v>
      </c>
      <c r="J1254" s="234">
        <v>2.38</v>
      </c>
      <c r="K1254" s="235"/>
      <c r="L1254" s="168">
        <v>15.96</v>
      </c>
    </row>
    <row r="1255" spans="1:12">
      <c r="A1255" s="166">
        <v>81257</v>
      </c>
      <c r="B1255" s="229" t="s">
        <v>1446</v>
      </c>
      <c r="C1255" s="230"/>
      <c r="D1255" s="230"/>
      <c r="E1255" s="230"/>
      <c r="F1255" s="231"/>
      <c r="G1255" s="232" t="s">
        <v>281</v>
      </c>
      <c r="H1255" s="233"/>
      <c r="I1255" s="168">
        <v>30.61</v>
      </c>
      <c r="J1255" s="234">
        <v>2.4300000000000002</v>
      </c>
      <c r="K1255" s="235"/>
      <c r="L1255" s="168">
        <v>33.04</v>
      </c>
    </row>
    <row r="1256" spans="1:12">
      <c r="A1256" s="166">
        <v>81258</v>
      </c>
      <c r="B1256" s="229" t="s">
        <v>1447</v>
      </c>
      <c r="C1256" s="230"/>
      <c r="D1256" s="230"/>
      <c r="E1256" s="230"/>
      <c r="F1256" s="231"/>
      <c r="G1256" s="232" t="s">
        <v>281</v>
      </c>
      <c r="H1256" s="233"/>
      <c r="I1256" s="168">
        <v>53.02</v>
      </c>
      <c r="J1256" s="234">
        <v>6.08</v>
      </c>
      <c r="K1256" s="235"/>
      <c r="L1256" s="168">
        <v>59.1</v>
      </c>
    </row>
    <row r="1257" spans="1:12">
      <c r="A1257" s="166">
        <v>81300</v>
      </c>
      <c r="B1257" s="229" t="s">
        <v>1448</v>
      </c>
      <c r="C1257" s="230"/>
      <c r="D1257" s="230"/>
      <c r="E1257" s="230"/>
      <c r="F1257" s="231"/>
      <c r="G1257" s="232"/>
      <c r="H1257" s="233"/>
      <c r="I1257" s="167">
        <v>0</v>
      </c>
      <c r="J1257" s="234">
        <v>0</v>
      </c>
      <c r="K1257" s="235"/>
      <c r="L1257" s="167">
        <v>0</v>
      </c>
    </row>
    <row r="1258" spans="1:12">
      <c r="A1258" s="166">
        <v>81301</v>
      </c>
      <c r="B1258" s="229" t="s">
        <v>1449</v>
      </c>
      <c r="C1258" s="230"/>
      <c r="D1258" s="230"/>
      <c r="E1258" s="230"/>
      <c r="F1258" s="231"/>
      <c r="G1258" s="232" t="s">
        <v>281</v>
      </c>
      <c r="H1258" s="233"/>
      <c r="I1258" s="167">
        <v>0.65</v>
      </c>
      <c r="J1258" s="234">
        <v>4.75</v>
      </c>
      <c r="K1258" s="235"/>
      <c r="L1258" s="167">
        <v>5.4</v>
      </c>
    </row>
    <row r="1259" spans="1:12">
      <c r="A1259" s="166">
        <v>81302</v>
      </c>
      <c r="B1259" s="229" t="s">
        <v>1450</v>
      </c>
      <c r="C1259" s="230"/>
      <c r="D1259" s="230"/>
      <c r="E1259" s="230"/>
      <c r="F1259" s="231"/>
      <c r="G1259" s="232" t="s">
        <v>281</v>
      </c>
      <c r="H1259" s="233"/>
      <c r="I1259" s="167">
        <v>1.08</v>
      </c>
      <c r="J1259" s="234">
        <v>4.75</v>
      </c>
      <c r="K1259" s="235"/>
      <c r="L1259" s="167">
        <v>5.83</v>
      </c>
    </row>
    <row r="1260" spans="1:12">
      <c r="A1260" s="166">
        <v>81303</v>
      </c>
      <c r="B1260" s="229" t="s">
        <v>1451</v>
      </c>
      <c r="C1260" s="230"/>
      <c r="D1260" s="230"/>
      <c r="E1260" s="230"/>
      <c r="F1260" s="231"/>
      <c r="G1260" s="232" t="s">
        <v>281</v>
      </c>
      <c r="H1260" s="233"/>
      <c r="I1260" s="167">
        <v>2.52</v>
      </c>
      <c r="J1260" s="234">
        <v>4.75</v>
      </c>
      <c r="K1260" s="235"/>
      <c r="L1260" s="167">
        <v>7.27</v>
      </c>
    </row>
    <row r="1261" spans="1:12">
      <c r="A1261" s="166">
        <v>81304</v>
      </c>
      <c r="B1261" s="229" t="s">
        <v>1452</v>
      </c>
      <c r="C1261" s="230"/>
      <c r="D1261" s="230"/>
      <c r="E1261" s="230"/>
      <c r="F1261" s="231"/>
      <c r="G1261" s="232" t="s">
        <v>281</v>
      </c>
      <c r="H1261" s="233"/>
      <c r="I1261" s="167">
        <v>3.65</v>
      </c>
      <c r="J1261" s="234">
        <v>7.4</v>
      </c>
      <c r="K1261" s="235"/>
      <c r="L1261" s="168">
        <v>11.05</v>
      </c>
    </row>
    <row r="1262" spans="1:12">
      <c r="A1262" s="166">
        <v>81305</v>
      </c>
      <c r="B1262" s="229" t="s">
        <v>176</v>
      </c>
      <c r="C1262" s="230"/>
      <c r="D1262" s="230"/>
      <c r="E1262" s="230"/>
      <c r="F1262" s="231"/>
      <c r="G1262" s="232" t="s">
        <v>281</v>
      </c>
      <c r="H1262" s="233"/>
      <c r="I1262" s="167">
        <v>5.17</v>
      </c>
      <c r="J1262" s="234">
        <v>7.4</v>
      </c>
      <c r="K1262" s="235"/>
      <c r="L1262" s="168">
        <v>12.57</v>
      </c>
    </row>
    <row r="1263" spans="1:12">
      <c r="A1263" s="166">
        <v>81306</v>
      </c>
      <c r="B1263" s="229" t="s">
        <v>1453</v>
      </c>
      <c r="C1263" s="230"/>
      <c r="D1263" s="230"/>
      <c r="E1263" s="230"/>
      <c r="F1263" s="231"/>
      <c r="G1263" s="232" t="s">
        <v>281</v>
      </c>
      <c r="H1263" s="233"/>
      <c r="I1263" s="168">
        <v>17.96</v>
      </c>
      <c r="J1263" s="234">
        <v>7.4</v>
      </c>
      <c r="K1263" s="235"/>
      <c r="L1263" s="168">
        <v>25.36</v>
      </c>
    </row>
    <row r="1264" spans="1:12">
      <c r="A1264" s="166">
        <v>81307</v>
      </c>
      <c r="B1264" s="229" t="s">
        <v>1454</v>
      </c>
      <c r="C1264" s="230"/>
      <c r="D1264" s="230"/>
      <c r="E1264" s="230"/>
      <c r="F1264" s="231"/>
      <c r="G1264" s="232" t="s">
        <v>281</v>
      </c>
      <c r="H1264" s="233"/>
      <c r="I1264" s="168">
        <v>43.55</v>
      </c>
      <c r="J1264" s="234">
        <v>9.7799999999999994</v>
      </c>
      <c r="K1264" s="235"/>
      <c r="L1264" s="168">
        <v>53.33</v>
      </c>
    </row>
    <row r="1265" spans="1:12">
      <c r="A1265" s="166">
        <v>81308</v>
      </c>
      <c r="B1265" s="229" t="s">
        <v>1455</v>
      </c>
      <c r="C1265" s="230"/>
      <c r="D1265" s="230"/>
      <c r="E1265" s="230"/>
      <c r="F1265" s="231"/>
      <c r="G1265" s="232" t="s">
        <v>281</v>
      </c>
      <c r="H1265" s="233"/>
      <c r="I1265" s="168">
        <v>49.32</v>
      </c>
      <c r="J1265" s="234">
        <v>9.7799999999999994</v>
      </c>
      <c r="K1265" s="235"/>
      <c r="L1265" s="168">
        <v>59.1</v>
      </c>
    </row>
    <row r="1266" spans="1:12">
      <c r="A1266" s="166">
        <v>81309</v>
      </c>
      <c r="B1266" s="229" t="s">
        <v>1456</v>
      </c>
      <c r="C1266" s="230"/>
      <c r="D1266" s="230"/>
      <c r="E1266" s="230"/>
      <c r="F1266" s="231"/>
      <c r="G1266" s="232" t="s">
        <v>281</v>
      </c>
      <c r="H1266" s="233"/>
      <c r="I1266" s="169">
        <v>141.47</v>
      </c>
      <c r="J1266" s="236">
        <v>11.9</v>
      </c>
      <c r="K1266" s="237"/>
      <c r="L1266" s="169">
        <v>153.37</v>
      </c>
    </row>
    <row r="1267" spans="1:12">
      <c r="A1267" s="166">
        <v>81320</v>
      </c>
      <c r="B1267" s="229" t="s">
        <v>1457</v>
      </c>
      <c r="C1267" s="230"/>
      <c r="D1267" s="230"/>
      <c r="E1267" s="230"/>
      <c r="F1267" s="231"/>
      <c r="G1267" s="232" t="s">
        <v>281</v>
      </c>
      <c r="H1267" s="233"/>
      <c r="I1267" s="167">
        <v>0.41</v>
      </c>
      <c r="J1267" s="234">
        <v>4.75</v>
      </c>
      <c r="K1267" s="235"/>
      <c r="L1267" s="167">
        <v>5.16</v>
      </c>
    </row>
    <row r="1268" spans="1:12">
      <c r="A1268" s="166">
        <v>81321</v>
      </c>
      <c r="B1268" s="229" t="s">
        <v>179</v>
      </c>
      <c r="C1268" s="230"/>
      <c r="D1268" s="230"/>
      <c r="E1268" s="230"/>
      <c r="F1268" s="231"/>
      <c r="G1268" s="232" t="s">
        <v>281</v>
      </c>
      <c r="H1268" s="233"/>
      <c r="I1268" s="167">
        <v>0.59</v>
      </c>
      <c r="J1268" s="234">
        <v>4.75</v>
      </c>
      <c r="K1268" s="235"/>
      <c r="L1268" s="167">
        <v>5.34</v>
      </c>
    </row>
    <row r="1269" spans="1:12">
      <c r="A1269" s="166">
        <v>81322</v>
      </c>
      <c r="B1269" s="229" t="s">
        <v>180</v>
      </c>
      <c r="C1269" s="230"/>
      <c r="D1269" s="230"/>
      <c r="E1269" s="230"/>
      <c r="F1269" s="231"/>
      <c r="G1269" s="232" t="s">
        <v>281</v>
      </c>
      <c r="H1269" s="233"/>
      <c r="I1269" s="167">
        <v>1.57</v>
      </c>
      <c r="J1269" s="234">
        <v>4.75</v>
      </c>
      <c r="K1269" s="235"/>
      <c r="L1269" s="167">
        <v>6.32</v>
      </c>
    </row>
    <row r="1270" spans="1:12">
      <c r="A1270" s="166">
        <v>81323</v>
      </c>
      <c r="B1270" s="229" t="s">
        <v>1458</v>
      </c>
      <c r="C1270" s="230"/>
      <c r="D1270" s="230"/>
      <c r="E1270" s="230"/>
      <c r="F1270" s="231"/>
      <c r="G1270" s="232" t="s">
        <v>281</v>
      </c>
      <c r="H1270" s="233"/>
      <c r="I1270" s="167">
        <v>3.75</v>
      </c>
      <c r="J1270" s="234">
        <v>7.4</v>
      </c>
      <c r="K1270" s="235"/>
      <c r="L1270" s="168">
        <v>11.15</v>
      </c>
    </row>
    <row r="1271" spans="1:12">
      <c r="A1271" s="166">
        <v>81324</v>
      </c>
      <c r="B1271" s="229" t="s">
        <v>178</v>
      </c>
      <c r="C1271" s="230"/>
      <c r="D1271" s="230"/>
      <c r="E1271" s="230"/>
      <c r="F1271" s="231"/>
      <c r="G1271" s="232" t="s">
        <v>281</v>
      </c>
      <c r="H1271" s="233"/>
      <c r="I1271" s="167">
        <v>4.07</v>
      </c>
      <c r="J1271" s="234">
        <v>7.4</v>
      </c>
      <c r="K1271" s="235"/>
      <c r="L1271" s="168">
        <v>11.47</v>
      </c>
    </row>
    <row r="1272" spans="1:12">
      <c r="A1272" s="166">
        <v>81325</v>
      </c>
      <c r="B1272" s="229" t="s">
        <v>1459</v>
      </c>
      <c r="C1272" s="230"/>
      <c r="D1272" s="230"/>
      <c r="E1272" s="230"/>
      <c r="F1272" s="231"/>
      <c r="G1272" s="232" t="s">
        <v>281</v>
      </c>
      <c r="H1272" s="233"/>
      <c r="I1272" s="168">
        <v>18.34</v>
      </c>
      <c r="J1272" s="234">
        <v>7.4</v>
      </c>
      <c r="K1272" s="235"/>
      <c r="L1272" s="168">
        <v>25.74</v>
      </c>
    </row>
    <row r="1273" spans="1:12">
      <c r="A1273" s="166">
        <v>81326</v>
      </c>
      <c r="B1273" s="229" t="s">
        <v>181</v>
      </c>
      <c r="C1273" s="230"/>
      <c r="D1273" s="230"/>
      <c r="E1273" s="230"/>
      <c r="F1273" s="231"/>
      <c r="G1273" s="232" t="s">
        <v>281</v>
      </c>
      <c r="H1273" s="233"/>
      <c r="I1273" s="168">
        <v>56.62</v>
      </c>
      <c r="J1273" s="234">
        <v>9.7799999999999994</v>
      </c>
      <c r="K1273" s="235"/>
      <c r="L1273" s="168">
        <v>66.400000000000006</v>
      </c>
    </row>
    <row r="1274" spans="1:12">
      <c r="A1274" s="166">
        <v>81327</v>
      </c>
      <c r="B1274" s="229" t="s">
        <v>1460</v>
      </c>
      <c r="C1274" s="230"/>
      <c r="D1274" s="230"/>
      <c r="E1274" s="230"/>
      <c r="F1274" s="231"/>
      <c r="G1274" s="232" t="s">
        <v>281</v>
      </c>
      <c r="H1274" s="233"/>
      <c r="I1274" s="168">
        <v>69.680000000000007</v>
      </c>
      <c r="J1274" s="234">
        <v>9.7799999999999994</v>
      </c>
      <c r="K1274" s="235"/>
      <c r="L1274" s="168">
        <v>79.459999999999994</v>
      </c>
    </row>
    <row r="1275" spans="1:12">
      <c r="A1275" s="166">
        <v>81328</v>
      </c>
      <c r="B1275" s="229" t="s">
        <v>1461</v>
      </c>
      <c r="C1275" s="230"/>
      <c r="D1275" s="230"/>
      <c r="E1275" s="230"/>
      <c r="F1275" s="231"/>
      <c r="G1275" s="232" t="s">
        <v>281</v>
      </c>
      <c r="H1275" s="233"/>
      <c r="I1275" s="169">
        <v>154.74</v>
      </c>
      <c r="J1275" s="236">
        <v>11.9</v>
      </c>
      <c r="K1275" s="237"/>
      <c r="L1275" s="169">
        <v>166.64</v>
      </c>
    </row>
    <row r="1276" spans="1:12">
      <c r="A1276" s="166">
        <v>81340</v>
      </c>
      <c r="B1276" s="229" t="s">
        <v>1462</v>
      </c>
      <c r="C1276" s="230"/>
      <c r="D1276" s="230"/>
      <c r="E1276" s="230"/>
      <c r="F1276" s="231"/>
      <c r="G1276" s="232" t="s">
        <v>281</v>
      </c>
      <c r="H1276" s="233"/>
      <c r="I1276" s="167">
        <v>2.39</v>
      </c>
      <c r="J1276" s="234">
        <v>4.75</v>
      </c>
      <c r="K1276" s="235"/>
      <c r="L1276" s="167">
        <v>7.14</v>
      </c>
    </row>
    <row r="1277" spans="1:12">
      <c r="A1277" s="166">
        <v>81341</v>
      </c>
      <c r="B1277" s="229" t="s">
        <v>1463</v>
      </c>
      <c r="C1277" s="230"/>
      <c r="D1277" s="230"/>
      <c r="E1277" s="230"/>
      <c r="F1277" s="231"/>
      <c r="G1277" s="232" t="s">
        <v>281</v>
      </c>
      <c r="H1277" s="233"/>
      <c r="I1277" s="167">
        <v>1.53</v>
      </c>
      <c r="J1277" s="234">
        <v>5.82</v>
      </c>
      <c r="K1277" s="235"/>
      <c r="L1277" s="167">
        <v>7.35</v>
      </c>
    </row>
    <row r="1278" spans="1:12">
      <c r="A1278" s="166">
        <v>81342</v>
      </c>
      <c r="B1278" s="229" t="s">
        <v>1464</v>
      </c>
      <c r="C1278" s="230"/>
      <c r="D1278" s="230"/>
      <c r="E1278" s="230"/>
      <c r="F1278" s="231"/>
      <c r="G1278" s="232" t="s">
        <v>281</v>
      </c>
      <c r="H1278" s="233"/>
      <c r="I1278" s="167">
        <v>2.1800000000000002</v>
      </c>
      <c r="J1278" s="234">
        <v>5.82</v>
      </c>
      <c r="K1278" s="235"/>
      <c r="L1278" s="167">
        <v>8</v>
      </c>
    </row>
    <row r="1279" spans="1:12">
      <c r="A1279" s="166">
        <v>81343</v>
      </c>
      <c r="B1279" s="229" t="s">
        <v>1465</v>
      </c>
      <c r="C1279" s="230"/>
      <c r="D1279" s="230"/>
      <c r="E1279" s="230"/>
      <c r="F1279" s="231"/>
      <c r="G1279" s="232" t="s">
        <v>281</v>
      </c>
      <c r="H1279" s="233"/>
      <c r="I1279" s="167">
        <v>3.58</v>
      </c>
      <c r="J1279" s="234">
        <v>5.82</v>
      </c>
      <c r="K1279" s="235"/>
      <c r="L1279" s="167">
        <v>9.4</v>
      </c>
    </row>
    <row r="1280" spans="1:12">
      <c r="A1280" s="166">
        <v>81350</v>
      </c>
      <c r="B1280" s="229" t="s">
        <v>1466</v>
      </c>
      <c r="C1280" s="230"/>
      <c r="D1280" s="230"/>
      <c r="E1280" s="230"/>
      <c r="F1280" s="231"/>
      <c r="G1280" s="232" t="s">
        <v>281</v>
      </c>
      <c r="H1280" s="233"/>
      <c r="I1280" s="167">
        <v>1.32</v>
      </c>
      <c r="J1280" s="234">
        <v>5.29</v>
      </c>
      <c r="K1280" s="235"/>
      <c r="L1280" s="167">
        <v>6.61</v>
      </c>
    </row>
    <row r="1281" spans="1:12">
      <c r="A1281" s="166">
        <v>81351</v>
      </c>
      <c r="B1281" s="229" t="s">
        <v>1467</v>
      </c>
      <c r="C1281" s="230"/>
      <c r="D1281" s="230"/>
      <c r="E1281" s="230"/>
      <c r="F1281" s="231"/>
      <c r="G1281" s="232" t="s">
        <v>281</v>
      </c>
      <c r="H1281" s="233"/>
      <c r="I1281" s="167">
        <v>2.2999999999999998</v>
      </c>
      <c r="J1281" s="234">
        <v>5.29</v>
      </c>
      <c r="K1281" s="235"/>
      <c r="L1281" s="167">
        <v>7.59</v>
      </c>
    </row>
    <row r="1282" spans="1:12">
      <c r="A1282" s="166">
        <v>81360</v>
      </c>
      <c r="B1282" s="229" t="s">
        <v>182</v>
      </c>
      <c r="C1282" s="230"/>
      <c r="D1282" s="230"/>
      <c r="E1282" s="230"/>
      <c r="F1282" s="231"/>
      <c r="G1282" s="232" t="s">
        <v>281</v>
      </c>
      <c r="H1282" s="233"/>
      <c r="I1282" s="167">
        <v>4.22</v>
      </c>
      <c r="J1282" s="234">
        <v>3.01</v>
      </c>
      <c r="K1282" s="235"/>
      <c r="L1282" s="167">
        <v>7.23</v>
      </c>
    </row>
    <row r="1283" spans="1:12">
      <c r="A1283" s="166">
        <v>81361</v>
      </c>
      <c r="B1283" s="229" t="s">
        <v>1468</v>
      </c>
      <c r="C1283" s="230"/>
      <c r="D1283" s="230"/>
      <c r="E1283" s="230"/>
      <c r="F1283" s="231"/>
      <c r="G1283" s="232" t="s">
        <v>281</v>
      </c>
      <c r="H1283" s="233"/>
      <c r="I1283" s="167">
        <v>1.58</v>
      </c>
      <c r="J1283" s="234">
        <v>5.29</v>
      </c>
      <c r="K1283" s="235"/>
      <c r="L1283" s="167">
        <v>6.87</v>
      </c>
    </row>
    <row r="1284" spans="1:12">
      <c r="A1284" s="166">
        <v>81368</v>
      </c>
      <c r="B1284" s="229" t="s">
        <v>1469</v>
      </c>
      <c r="C1284" s="230"/>
      <c r="D1284" s="230"/>
      <c r="E1284" s="230"/>
      <c r="F1284" s="231"/>
      <c r="G1284" s="232" t="s">
        <v>281</v>
      </c>
      <c r="H1284" s="233"/>
      <c r="I1284" s="167">
        <v>4.3899999999999997</v>
      </c>
      <c r="J1284" s="234">
        <v>2.98</v>
      </c>
      <c r="K1284" s="235"/>
      <c r="L1284" s="167">
        <v>7.37</v>
      </c>
    </row>
    <row r="1285" spans="1:12">
      <c r="A1285" s="166">
        <v>81369</v>
      </c>
      <c r="B1285" s="229" t="s">
        <v>177</v>
      </c>
      <c r="C1285" s="230"/>
      <c r="D1285" s="230"/>
      <c r="E1285" s="230"/>
      <c r="F1285" s="231"/>
      <c r="G1285" s="232" t="s">
        <v>281</v>
      </c>
      <c r="H1285" s="233"/>
      <c r="I1285" s="167">
        <v>6.53</v>
      </c>
      <c r="J1285" s="234">
        <v>3.01</v>
      </c>
      <c r="K1285" s="235"/>
      <c r="L1285" s="167">
        <v>9.5399999999999991</v>
      </c>
    </row>
    <row r="1286" spans="1:12">
      <c r="A1286" s="166">
        <v>81375</v>
      </c>
      <c r="B1286" s="229" t="s">
        <v>1470</v>
      </c>
      <c r="C1286" s="230"/>
      <c r="D1286" s="230"/>
      <c r="E1286" s="230"/>
      <c r="F1286" s="231"/>
      <c r="G1286" s="232" t="s">
        <v>281</v>
      </c>
      <c r="H1286" s="233"/>
      <c r="I1286" s="167">
        <v>5.72</v>
      </c>
      <c r="J1286" s="234">
        <v>5.82</v>
      </c>
      <c r="K1286" s="235"/>
      <c r="L1286" s="168">
        <v>11.54</v>
      </c>
    </row>
    <row r="1287" spans="1:12">
      <c r="A1287" s="166">
        <v>81376</v>
      </c>
      <c r="B1287" s="229" t="s">
        <v>1471</v>
      </c>
      <c r="C1287" s="230"/>
      <c r="D1287" s="230"/>
      <c r="E1287" s="230"/>
      <c r="F1287" s="231"/>
      <c r="G1287" s="232" t="s">
        <v>281</v>
      </c>
      <c r="H1287" s="233"/>
      <c r="I1287" s="167">
        <v>1.78</v>
      </c>
      <c r="J1287" s="234">
        <v>4.75</v>
      </c>
      <c r="K1287" s="235"/>
      <c r="L1287" s="167">
        <v>6.53</v>
      </c>
    </row>
    <row r="1288" spans="1:12">
      <c r="A1288" s="166">
        <v>81380</v>
      </c>
      <c r="B1288" s="229" t="s">
        <v>1472</v>
      </c>
      <c r="C1288" s="230"/>
      <c r="D1288" s="230"/>
      <c r="E1288" s="230"/>
      <c r="F1288" s="231"/>
      <c r="G1288" s="232" t="s">
        <v>281</v>
      </c>
      <c r="H1288" s="233"/>
      <c r="I1288" s="167">
        <v>5.76</v>
      </c>
      <c r="J1288" s="234">
        <v>5.82</v>
      </c>
      <c r="K1288" s="235"/>
      <c r="L1288" s="168">
        <v>11.58</v>
      </c>
    </row>
    <row r="1289" spans="1:12">
      <c r="A1289" s="166">
        <v>81381</v>
      </c>
      <c r="B1289" s="229" t="s">
        <v>1473</v>
      </c>
      <c r="C1289" s="230"/>
      <c r="D1289" s="230"/>
      <c r="E1289" s="230"/>
      <c r="F1289" s="231"/>
      <c r="G1289" s="232" t="s">
        <v>281</v>
      </c>
      <c r="H1289" s="233"/>
      <c r="I1289" s="167">
        <v>6.31</v>
      </c>
      <c r="J1289" s="234">
        <v>5.82</v>
      </c>
      <c r="K1289" s="235"/>
      <c r="L1289" s="168">
        <v>12.13</v>
      </c>
    </row>
    <row r="1290" spans="1:12">
      <c r="A1290" s="166">
        <v>81400</v>
      </c>
      <c r="B1290" s="229" t="s">
        <v>1474</v>
      </c>
      <c r="C1290" s="230"/>
      <c r="D1290" s="230"/>
      <c r="E1290" s="230"/>
      <c r="F1290" s="231"/>
      <c r="G1290" s="232"/>
      <c r="H1290" s="233"/>
      <c r="I1290" s="167">
        <v>0</v>
      </c>
      <c r="J1290" s="234">
        <v>0</v>
      </c>
      <c r="K1290" s="235"/>
      <c r="L1290" s="167">
        <v>0</v>
      </c>
    </row>
    <row r="1291" spans="1:12">
      <c r="A1291" s="166">
        <v>81401</v>
      </c>
      <c r="B1291" s="229" t="s">
        <v>1475</v>
      </c>
      <c r="C1291" s="230"/>
      <c r="D1291" s="230"/>
      <c r="E1291" s="230"/>
      <c r="F1291" s="231"/>
      <c r="G1291" s="232" t="s">
        <v>281</v>
      </c>
      <c r="H1291" s="233"/>
      <c r="I1291" s="167">
        <v>0.7</v>
      </c>
      <c r="J1291" s="234">
        <v>5.0199999999999996</v>
      </c>
      <c r="K1291" s="235"/>
      <c r="L1291" s="167">
        <v>5.72</v>
      </c>
    </row>
    <row r="1292" spans="1:12">
      <c r="A1292" s="166">
        <v>81402</v>
      </c>
      <c r="B1292" s="229" t="s">
        <v>189</v>
      </c>
      <c r="C1292" s="230"/>
      <c r="D1292" s="230"/>
      <c r="E1292" s="230"/>
      <c r="F1292" s="231"/>
      <c r="G1292" s="232" t="s">
        <v>281</v>
      </c>
      <c r="H1292" s="233"/>
      <c r="I1292" s="167">
        <v>0.89</v>
      </c>
      <c r="J1292" s="234">
        <v>5.0199999999999996</v>
      </c>
      <c r="K1292" s="235"/>
      <c r="L1292" s="167">
        <v>5.91</v>
      </c>
    </row>
    <row r="1293" spans="1:12">
      <c r="A1293" s="166">
        <v>81403</v>
      </c>
      <c r="B1293" s="229" t="s">
        <v>190</v>
      </c>
      <c r="C1293" s="230"/>
      <c r="D1293" s="230"/>
      <c r="E1293" s="230"/>
      <c r="F1293" s="231"/>
      <c r="G1293" s="232" t="s">
        <v>281</v>
      </c>
      <c r="H1293" s="233"/>
      <c r="I1293" s="167">
        <v>2.41</v>
      </c>
      <c r="J1293" s="234">
        <v>5.0199999999999996</v>
      </c>
      <c r="K1293" s="235"/>
      <c r="L1293" s="167">
        <v>7.43</v>
      </c>
    </row>
    <row r="1294" spans="1:12">
      <c r="A1294" s="166">
        <v>81404</v>
      </c>
      <c r="B1294" s="229" t="s">
        <v>1476</v>
      </c>
      <c r="C1294" s="230"/>
      <c r="D1294" s="230"/>
      <c r="E1294" s="230"/>
      <c r="F1294" s="231"/>
      <c r="G1294" s="232" t="s">
        <v>281</v>
      </c>
      <c r="H1294" s="233"/>
      <c r="I1294" s="167">
        <v>6.22</v>
      </c>
      <c r="J1294" s="234">
        <v>7.93</v>
      </c>
      <c r="K1294" s="235"/>
      <c r="L1294" s="168">
        <v>14.15</v>
      </c>
    </row>
    <row r="1295" spans="1:12">
      <c r="A1295" s="166">
        <v>81405</v>
      </c>
      <c r="B1295" s="229" t="s">
        <v>191</v>
      </c>
      <c r="C1295" s="230"/>
      <c r="D1295" s="230"/>
      <c r="E1295" s="230"/>
      <c r="F1295" s="231"/>
      <c r="G1295" s="232" t="s">
        <v>281</v>
      </c>
      <c r="H1295" s="233"/>
      <c r="I1295" s="167">
        <v>7.04</v>
      </c>
      <c r="J1295" s="234">
        <v>7.93</v>
      </c>
      <c r="K1295" s="235"/>
      <c r="L1295" s="168">
        <v>14.97</v>
      </c>
    </row>
    <row r="1296" spans="1:12">
      <c r="A1296" s="166">
        <v>81406</v>
      </c>
      <c r="B1296" s="229" t="s">
        <v>192</v>
      </c>
      <c r="C1296" s="230"/>
      <c r="D1296" s="230"/>
      <c r="E1296" s="230"/>
      <c r="F1296" s="231"/>
      <c r="G1296" s="232" t="s">
        <v>281</v>
      </c>
      <c r="H1296" s="233"/>
      <c r="I1296" s="168">
        <v>20.18</v>
      </c>
      <c r="J1296" s="234">
        <v>7.93</v>
      </c>
      <c r="K1296" s="235"/>
      <c r="L1296" s="168">
        <v>28.11</v>
      </c>
    </row>
    <row r="1297" spans="1:12">
      <c r="A1297" s="166">
        <v>81407</v>
      </c>
      <c r="B1297" s="229" t="s">
        <v>1477</v>
      </c>
      <c r="C1297" s="230"/>
      <c r="D1297" s="230"/>
      <c r="E1297" s="230"/>
      <c r="F1297" s="231"/>
      <c r="G1297" s="232" t="s">
        <v>281</v>
      </c>
      <c r="H1297" s="233"/>
      <c r="I1297" s="168">
        <v>38.68</v>
      </c>
      <c r="J1297" s="236">
        <v>11.9</v>
      </c>
      <c r="K1297" s="237"/>
      <c r="L1297" s="168">
        <v>50.58</v>
      </c>
    </row>
    <row r="1298" spans="1:12">
      <c r="A1298" s="166">
        <v>81408</v>
      </c>
      <c r="B1298" s="229" t="s">
        <v>1478</v>
      </c>
      <c r="C1298" s="230"/>
      <c r="D1298" s="230"/>
      <c r="E1298" s="230"/>
      <c r="F1298" s="231"/>
      <c r="G1298" s="232" t="s">
        <v>281</v>
      </c>
      <c r="H1298" s="233"/>
      <c r="I1298" s="168">
        <v>60.67</v>
      </c>
      <c r="J1298" s="236">
        <v>11.9</v>
      </c>
      <c r="K1298" s="237"/>
      <c r="L1298" s="168">
        <v>72.569999999999993</v>
      </c>
    </row>
    <row r="1299" spans="1:12">
      <c r="A1299" s="166">
        <v>81409</v>
      </c>
      <c r="B1299" s="229" t="s">
        <v>1479</v>
      </c>
      <c r="C1299" s="230"/>
      <c r="D1299" s="230"/>
      <c r="E1299" s="230"/>
      <c r="F1299" s="231"/>
      <c r="G1299" s="232" t="s">
        <v>281</v>
      </c>
      <c r="H1299" s="233"/>
      <c r="I1299" s="169">
        <v>113.49</v>
      </c>
      <c r="J1299" s="236">
        <v>14.54</v>
      </c>
      <c r="K1299" s="237"/>
      <c r="L1299" s="169">
        <v>128.03</v>
      </c>
    </row>
    <row r="1300" spans="1:12">
      <c r="A1300" s="166">
        <v>81420</v>
      </c>
      <c r="B1300" s="229" t="s">
        <v>1480</v>
      </c>
      <c r="C1300" s="230"/>
      <c r="D1300" s="230"/>
      <c r="E1300" s="230"/>
      <c r="F1300" s="231"/>
      <c r="G1300" s="232" t="s">
        <v>281</v>
      </c>
      <c r="H1300" s="233"/>
      <c r="I1300" s="167">
        <v>2.2999999999999998</v>
      </c>
      <c r="J1300" s="234">
        <v>5.0199999999999996</v>
      </c>
      <c r="K1300" s="235"/>
      <c r="L1300" s="167">
        <v>7.32</v>
      </c>
    </row>
    <row r="1301" spans="1:12">
      <c r="A1301" s="166">
        <v>81421</v>
      </c>
      <c r="B1301" s="229" t="s">
        <v>193</v>
      </c>
      <c r="C1301" s="230"/>
      <c r="D1301" s="230"/>
      <c r="E1301" s="230"/>
      <c r="F1301" s="231"/>
      <c r="G1301" s="232" t="s">
        <v>281</v>
      </c>
      <c r="H1301" s="233"/>
      <c r="I1301" s="167">
        <v>4.4800000000000004</v>
      </c>
      <c r="J1301" s="234">
        <v>5.0199999999999996</v>
      </c>
      <c r="K1301" s="235"/>
      <c r="L1301" s="167">
        <v>9.5</v>
      </c>
    </row>
    <row r="1302" spans="1:12">
      <c r="A1302" s="166">
        <v>81422</v>
      </c>
      <c r="B1302" s="229" t="s">
        <v>1481</v>
      </c>
      <c r="C1302" s="230"/>
      <c r="D1302" s="230"/>
      <c r="E1302" s="230"/>
      <c r="F1302" s="231"/>
      <c r="G1302" s="232" t="s">
        <v>281</v>
      </c>
      <c r="H1302" s="233"/>
      <c r="I1302" s="167">
        <v>6.11</v>
      </c>
      <c r="J1302" s="234">
        <v>7.93</v>
      </c>
      <c r="K1302" s="235"/>
      <c r="L1302" s="168">
        <v>14.04</v>
      </c>
    </row>
    <row r="1303" spans="1:12">
      <c r="A1303" s="166">
        <v>81423</v>
      </c>
      <c r="B1303" s="229" t="s">
        <v>1482</v>
      </c>
      <c r="C1303" s="230"/>
      <c r="D1303" s="230"/>
      <c r="E1303" s="230"/>
      <c r="F1303" s="231"/>
      <c r="G1303" s="232" t="s">
        <v>281</v>
      </c>
      <c r="H1303" s="233"/>
      <c r="I1303" s="167">
        <v>6.77</v>
      </c>
      <c r="J1303" s="234">
        <v>7.93</v>
      </c>
      <c r="K1303" s="235"/>
      <c r="L1303" s="168">
        <v>14.7</v>
      </c>
    </row>
    <row r="1304" spans="1:12">
      <c r="A1304" s="166">
        <v>81424</v>
      </c>
      <c r="B1304" s="229" t="s">
        <v>194</v>
      </c>
      <c r="C1304" s="230"/>
      <c r="D1304" s="230"/>
      <c r="E1304" s="230"/>
      <c r="F1304" s="231"/>
      <c r="G1304" s="232" t="s">
        <v>281</v>
      </c>
      <c r="H1304" s="233"/>
      <c r="I1304" s="167">
        <v>6.8</v>
      </c>
      <c r="J1304" s="234">
        <v>7.93</v>
      </c>
      <c r="K1304" s="235"/>
      <c r="L1304" s="168">
        <v>14.73</v>
      </c>
    </row>
    <row r="1305" spans="1:12">
      <c r="A1305" s="166">
        <v>81425</v>
      </c>
      <c r="B1305" s="229" t="s">
        <v>195</v>
      </c>
      <c r="C1305" s="230"/>
      <c r="D1305" s="230"/>
      <c r="E1305" s="230"/>
      <c r="F1305" s="231"/>
      <c r="G1305" s="232" t="s">
        <v>281</v>
      </c>
      <c r="H1305" s="233"/>
      <c r="I1305" s="167">
        <v>9.2200000000000006</v>
      </c>
      <c r="J1305" s="234">
        <v>7.93</v>
      </c>
      <c r="K1305" s="235"/>
      <c r="L1305" s="168">
        <v>17.149999999999999</v>
      </c>
    </row>
    <row r="1306" spans="1:12">
      <c r="A1306" s="166">
        <v>81426</v>
      </c>
      <c r="B1306" s="229" t="s">
        <v>1483</v>
      </c>
      <c r="C1306" s="230"/>
      <c r="D1306" s="230"/>
      <c r="E1306" s="230"/>
      <c r="F1306" s="231"/>
      <c r="G1306" s="232" t="s">
        <v>281</v>
      </c>
      <c r="H1306" s="233"/>
      <c r="I1306" s="168">
        <v>10.6</v>
      </c>
      <c r="J1306" s="234">
        <v>7.93</v>
      </c>
      <c r="K1306" s="235"/>
      <c r="L1306" s="168">
        <v>18.53</v>
      </c>
    </row>
    <row r="1307" spans="1:12">
      <c r="A1307" s="166">
        <v>81427</v>
      </c>
      <c r="B1307" s="229" t="s">
        <v>1484</v>
      </c>
      <c r="C1307" s="230"/>
      <c r="D1307" s="230"/>
      <c r="E1307" s="230"/>
      <c r="F1307" s="231"/>
      <c r="G1307" s="232" t="s">
        <v>281</v>
      </c>
      <c r="H1307" s="233"/>
      <c r="I1307" s="168">
        <v>31.58</v>
      </c>
      <c r="J1307" s="236">
        <v>11.9</v>
      </c>
      <c r="K1307" s="237"/>
      <c r="L1307" s="168">
        <v>43.48</v>
      </c>
    </row>
    <row r="1308" spans="1:12">
      <c r="A1308" s="166">
        <v>81428</v>
      </c>
      <c r="B1308" s="229" t="s">
        <v>1485</v>
      </c>
      <c r="C1308" s="230"/>
      <c r="D1308" s="230"/>
      <c r="E1308" s="230"/>
      <c r="F1308" s="231"/>
      <c r="G1308" s="232" t="s">
        <v>281</v>
      </c>
      <c r="H1308" s="233"/>
      <c r="I1308" s="168">
        <v>57.1</v>
      </c>
      <c r="J1308" s="236">
        <v>11.9</v>
      </c>
      <c r="K1308" s="237"/>
      <c r="L1308" s="168">
        <v>69</v>
      </c>
    </row>
    <row r="1309" spans="1:12">
      <c r="A1309" s="166">
        <v>81429</v>
      </c>
      <c r="B1309" s="229" t="s">
        <v>1486</v>
      </c>
      <c r="C1309" s="230"/>
      <c r="D1309" s="230"/>
      <c r="E1309" s="230"/>
      <c r="F1309" s="231"/>
      <c r="G1309" s="232" t="s">
        <v>281</v>
      </c>
      <c r="H1309" s="233"/>
      <c r="I1309" s="168">
        <v>99.93</v>
      </c>
      <c r="J1309" s="236">
        <v>14.54</v>
      </c>
      <c r="K1309" s="237"/>
      <c r="L1309" s="169">
        <v>114.47</v>
      </c>
    </row>
    <row r="1310" spans="1:12">
      <c r="A1310" s="166">
        <v>81439</v>
      </c>
      <c r="B1310" s="229" t="s">
        <v>1487</v>
      </c>
      <c r="C1310" s="230"/>
      <c r="D1310" s="230"/>
      <c r="E1310" s="230"/>
      <c r="F1310" s="231"/>
      <c r="G1310" s="232" t="s">
        <v>281</v>
      </c>
      <c r="H1310" s="233"/>
      <c r="I1310" s="167">
        <v>6.3</v>
      </c>
      <c r="J1310" s="234">
        <v>5.29</v>
      </c>
      <c r="K1310" s="235"/>
      <c r="L1310" s="168">
        <v>11.59</v>
      </c>
    </row>
    <row r="1311" spans="1:12">
      <c r="A1311" s="166">
        <v>81440</v>
      </c>
      <c r="B1311" s="229" t="s">
        <v>1488</v>
      </c>
      <c r="C1311" s="230"/>
      <c r="D1311" s="230"/>
      <c r="E1311" s="230"/>
      <c r="F1311" s="231"/>
      <c r="G1311" s="232" t="s">
        <v>281</v>
      </c>
      <c r="H1311" s="233"/>
      <c r="I1311" s="167">
        <v>3.73</v>
      </c>
      <c r="J1311" s="234">
        <v>5.29</v>
      </c>
      <c r="K1311" s="235"/>
      <c r="L1311" s="167">
        <v>9.02</v>
      </c>
    </row>
    <row r="1312" spans="1:12">
      <c r="A1312" s="166">
        <v>81441</v>
      </c>
      <c r="B1312" s="229" t="s">
        <v>1489</v>
      </c>
      <c r="C1312" s="230"/>
      <c r="D1312" s="230"/>
      <c r="E1312" s="230"/>
      <c r="F1312" s="231"/>
      <c r="G1312" s="232" t="s">
        <v>281</v>
      </c>
      <c r="H1312" s="233"/>
      <c r="I1312" s="167">
        <v>1.8</v>
      </c>
      <c r="J1312" s="234">
        <v>5.29</v>
      </c>
      <c r="K1312" s="235"/>
      <c r="L1312" s="167">
        <v>7.09</v>
      </c>
    </row>
    <row r="1313" spans="1:12">
      <c r="A1313" s="166">
        <v>81442</v>
      </c>
      <c r="B1313" s="229" t="s">
        <v>1490</v>
      </c>
      <c r="C1313" s="230"/>
      <c r="D1313" s="230"/>
      <c r="E1313" s="230"/>
      <c r="F1313" s="231"/>
      <c r="G1313" s="232" t="s">
        <v>281</v>
      </c>
      <c r="H1313" s="233"/>
      <c r="I1313" s="167">
        <v>3.57</v>
      </c>
      <c r="J1313" s="234">
        <v>5.29</v>
      </c>
      <c r="K1313" s="235"/>
      <c r="L1313" s="167">
        <v>8.86</v>
      </c>
    </row>
    <row r="1314" spans="1:12">
      <c r="A1314" s="166">
        <v>81443</v>
      </c>
      <c r="B1314" s="229" t="s">
        <v>1491</v>
      </c>
      <c r="C1314" s="230"/>
      <c r="D1314" s="230"/>
      <c r="E1314" s="230"/>
      <c r="F1314" s="231"/>
      <c r="G1314" s="232" t="s">
        <v>281</v>
      </c>
      <c r="H1314" s="233"/>
      <c r="I1314" s="167">
        <v>8.52</v>
      </c>
      <c r="J1314" s="234">
        <v>5.0199999999999996</v>
      </c>
      <c r="K1314" s="235"/>
      <c r="L1314" s="168">
        <v>13.54</v>
      </c>
    </row>
    <row r="1315" spans="1:12">
      <c r="A1315" s="166">
        <v>81444</v>
      </c>
      <c r="B1315" s="229" t="s">
        <v>1492</v>
      </c>
      <c r="C1315" s="230"/>
      <c r="D1315" s="230"/>
      <c r="E1315" s="230"/>
      <c r="F1315" s="231"/>
      <c r="G1315" s="232" t="s">
        <v>281</v>
      </c>
      <c r="H1315" s="233"/>
      <c r="I1315" s="167">
        <v>8.91</v>
      </c>
      <c r="J1315" s="234">
        <v>5.0199999999999996</v>
      </c>
      <c r="K1315" s="235"/>
      <c r="L1315" s="168">
        <v>13.93</v>
      </c>
    </row>
    <row r="1316" spans="1:12">
      <c r="A1316" s="166">
        <v>81445</v>
      </c>
      <c r="B1316" s="229" t="s">
        <v>1493</v>
      </c>
      <c r="C1316" s="230"/>
      <c r="D1316" s="230"/>
      <c r="E1316" s="230"/>
      <c r="F1316" s="231"/>
      <c r="G1316" s="232" t="s">
        <v>281</v>
      </c>
      <c r="H1316" s="233"/>
      <c r="I1316" s="167">
        <v>9.08</v>
      </c>
      <c r="J1316" s="234">
        <v>5.0199999999999996</v>
      </c>
      <c r="K1316" s="235"/>
      <c r="L1316" s="168">
        <v>14.1</v>
      </c>
    </row>
    <row r="1317" spans="1:12">
      <c r="A1317" s="166">
        <v>81460</v>
      </c>
      <c r="B1317" s="229" t="s">
        <v>1494</v>
      </c>
      <c r="C1317" s="230"/>
      <c r="D1317" s="230"/>
      <c r="E1317" s="230"/>
      <c r="F1317" s="231"/>
      <c r="G1317" s="232"/>
      <c r="H1317" s="233"/>
      <c r="I1317" s="167">
        <v>0</v>
      </c>
      <c r="J1317" s="234">
        <v>0</v>
      </c>
      <c r="K1317" s="235"/>
      <c r="L1317" s="167">
        <v>0</v>
      </c>
    </row>
    <row r="1318" spans="1:12">
      <c r="A1318" s="166">
        <v>81461</v>
      </c>
      <c r="B1318" s="229" t="s">
        <v>1495</v>
      </c>
      <c r="C1318" s="230"/>
      <c r="D1318" s="230"/>
      <c r="E1318" s="230"/>
      <c r="F1318" s="231"/>
      <c r="G1318" s="232" t="s">
        <v>281</v>
      </c>
      <c r="H1318" s="233"/>
      <c r="I1318" s="167">
        <v>4.72</v>
      </c>
      <c r="J1318" s="234">
        <v>2.38</v>
      </c>
      <c r="K1318" s="235"/>
      <c r="L1318" s="167">
        <v>7.1</v>
      </c>
    </row>
    <row r="1319" spans="1:12">
      <c r="A1319" s="166">
        <v>81462</v>
      </c>
      <c r="B1319" s="229" t="s">
        <v>1496</v>
      </c>
      <c r="C1319" s="230"/>
      <c r="D1319" s="230"/>
      <c r="E1319" s="230"/>
      <c r="F1319" s="231"/>
      <c r="G1319" s="232" t="s">
        <v>281</v>
      </c>
      <c r="H1319" s="233"/>
      <c r="I1319" s="167">
        <v>6.03</v>
      </c>
      <c r="J1319" s="234">
        <v>2.38</v>
      </c>
      <c r="K1319" s="235"/>
      <c r="L1319" s="167">
        <v>8.41</v>
      </c>
    </row>
    <row r="1320" spans="1:12">
      <c r="A1320" s="166">
        <v>81463</v>
      </c>
      <c r="B1320" s="229" t="s">
        <v>1497</v>
      </c>
      <c r="C1320" s="230"/>
      <c r="D1320" s="230"/>
      <c r="E1320" s="230"/>
      <c r="F1320" s="231"/>
      <c r="G1320" s="232" t="s">
        <v>281</v>
      </c>
      <c r="H1320" s="233"/>
      <c r="I1320" s="167">
        <v>9.2799999999999994</v>
      </c>
      <c r="J1320" s="234">
        <v>2.38</v>
      </c>
      <c r="K1320" s="235"/>
      <c r="L1320" s="168">
        <v>11.66</v>
      </c>
    </row>
    <row r="1321" spans="1:12">
      <c r="A1321" s="166">
        <v>81464</v>
      </c>
      <c r="B1321" s="229" t="s">
        <v>1498</v>
      </c>
      <c r="C1321" s="230"/>
      <c r="D1321" s="230"/>
      <c r="E1321" s="230"/>
      <c r="F1321" s="231"/>
      <c r="G1321" s="232" t="s">
        <v>281</v>
      </c>
      <c r="H1321" s="233"/>
      <c r="I1321" s="168">
        <v>18.12</v>
      </c>
      <c r="J1321" s="234">
        <v>3.7</v>
      </c>
      <c r="K1321" s="235"/>
      <c r="L1321" s="168">
        <v>21.82</v>
      </c>
    </row>
    <row r="1322" spans="1:12">
      <c r="A1322" s="166">
        <v>81465</v>
      </c>
      <c r="B1322" s="229" t="s">
        <v>1499</v>
      </c>
      <c r="C1322" s="230"/>
      <c r="D1322" s="230"/>
      <c r="E1322" s="230"/>
      <c r="F1322" s="231"/>
      <c r="G1322" s="232" t="s">
        <v>281</v>
      </c>
      <c r="H1322" s="233"/>
      <c r="I1322" s="168">
        <v>21.3</v>
      </c>
      <c r="J1322" s="234">
        <v>3.7</v>
      </c>
      <c r="K1322" s="235"/>
      <c r="L1322" s="168">
        <v>25</v>
      </c>
    </row>
    <row r="1323" spans="1:12">
      <c r="A1323" s="166">
        <v>81466</v>
      </c>
      <c r="B1323" s="229" t="s">
        <v>1500</v>
      </c>
      <c r="C1323" s="230"/>
      <c r="D1323" s="230"/>
      <c r="E1323" s="230"/>
      <c r="F1323" s="231"/>
      <c r="G1323" s="232" t="s">
        <v>281</v>
      </c>
      <c r="H1323" s="233"/>
      <c r="I1323" s="168">
        <v>49.23</v>
      </c>
      <c r="J1323" s="234">
        <v>3.7</v>
      </c>
      <c r="K1323" s="235"/>
      <c r="L1323" s="168">
        <v>52.93</v>
      </c>
    </row>
    <row r="1324" spans="1:12">
      <c r="A1324" s="166">
        <v>81467</v>
      </c>
      <c r="B1324" s="229" t="s">
        <v>1501</v>
      </c>
      <c r="C1324" s="230"/>
      <c r="D1324" s="230"/>
      <c r="E1324" s="230"/>
      <c r="F1324" s="231"/>
      <c r="G1324" s="232" t="s">
        <v>281</v>
      </c>
      <c r="H1324" s="233"/>
      <c r="I1324" s="169">
        <v>102.36</v>
      </c>
      <c r="J1324" s="234">
        <v>5.0199999999999996</v>
      </c>
      <c r="K1324" s="235"/>
      <c r="L1324" s="169">
        <v>107.38</v>
      </c>
    </row>
    <row r="1325" spans="1:12">
      <c r="A1325" s="166">
        <v>81500</v>
      </c>
      <c r="B1325" s="229" t="s">
        <v>1502</v>
      </c>
      <c r="C1325" s="230"/>
      <c r="D1325" s="230"/>
      <c r="E1325" s="230"/>
      <c r="F1325" s="231"/>
      <c r="G1325" s="232"/>
      <c r="H1325" s="233"/>
      <c r="I1325" s="167">
        <v>0</v>
      </c>
      <c r="J1325" s="234">
        <v>0</v>
      </c>
      <c r="K1325" s="235"/>
      <c r="L1325" s="167">
        <v>0</v>
      </c>
    </row>
    <row r="1326" spans="1:12">
      <c r="A1326" s="166">
        <v>81501</v>
      </c>
      <c r="B1326" s="229" t="s">
        <v>1503</v>
      </c>
      <c r="C1326" s="230"/>
      <c r="D1326" s="230"/>
      <c r="E1326" s="230"/>
      <c r="F1326" s="231"/>
      <c r="G1326" s="232" t="s">
        <v>281</v>
      </c>
      <c r="H1326" s="233"/>
      <c r="I1326" s="168">
        <v>31.15</v>
      </c>
      <c r="J1326" s="234">
        <v>0</v>
      </c>
      <c r="K1326" s="235"/>
      <c r="L1326" s="168">
        <v>31.15</v>
      </c>
    </row>
    <row r="1327" spans="1:12">
      <c r="A1327" s="166">
        <v>81502</v>
      </c>
      <c r="B1327" s="229" t="s">
        <v>1504</v>
      </c>
      <c r="C1327" s="230"/>
      <c r="D1327" s="230"/>
      <c r="E1327" s="230"/>
      <c r="F1327" s="231"/>
      <c r="G1327" s="232" t="s">
        <v>281</v>
      </c>
      <c r="H1327" s="233"/>
      <c r="I1327" s="167">
        <v>3.38</v>
      </c>
      <c r="J1327" s="234">
        <v>0</v>
      </c>
      <c r="K1327" s="235"/>
      <c r="L1327" s="167">
        <v>3.38</v>
      </c>
    </row>
    <row r="1328" spans="1:12">
      <c r="A1328" s="166">
        <v>81503</v>
      </c>
      <c r="B1328" s="229" t="s">
        <v>1505</v>
      </c>
      <c r="C1328" s="230"/>
      <c r="D1328" s="230"/>
      <c r="E1328" s="230"/>
      <c r="F1328" s="231"/>
      <c r="G1328" s="232" t="s">
        <v>281</v>
      </c>
      <c r="H1328" s="233"/>
      <c r="I1328" s="168">
        <v>10</v>
      </c>
      <c r="J1328" s="234">
        <v>0</v>
      </c>
      <c r="K1328" s="235"/>
      <c r="L1328" s="168">
        <v>10</v>
      </c>
    </row>
    <row r="1329" spans="1:12">
      <c r="A1329" s="166">
        <v>81504</v>
      </c>
      <c r="B1329" s="229" t="s">
        <v>1506</v>
      </c>
      <c r="C1329" s="230"/>
      <c r="D1329" s="230"/>
      <c r="E1329" s="230"/>
      <c r="F1329" s="231"/>
      <c r="G1329" s="232" t="s">
        <v>281</v>
      </c>
      <c r="H1329" s="233"/>
      <c r="I1329" s="168">
        <v>30.4</v>
      </c>
      <c r="J1329" s="234">
        <v>0</v>
      </c>
      <c r="K1329" s="235"/>
      <c r="L1329" s="168">
        <v>30.4</v>
      </c>
    </row>
    <row r="1330" spans="1:12">
      <c r="A1330" s="166">
        <v>81535</v>
      </c>
      <c r="B1330" s="229" t="s">
        <v>1507</v>
      </c>
      <c r="C1330" s="230"/>
      <c r="D1330" s="230"/>
      <c r="E1330" s="230"/>
      <c r="F1330" s="231"/>
      <c r="G1330" s="232"/>
      <c r="H1330" s="233"/>
      <c r="I1330" s="167">
        <v>0</v>
      </c>
      <c r="J1330" s="234">
        <v>0</v>
      </c>
      <c r="K1330" s="235"/>
      <c r="L1330" s="167">
        <v>0</v>
      </c>
    </row>
    <row r="1331" spans="1:12">
      <c r="A1331" s="166">
        <v>81536</v>
      </c>
      <c r="B1331" s="229" t="s">
        <v>1508</v>
      </c>
      <c r="C1331" s="230"/>
      <c r="D1331" s="230"/>
      <c r="E1331" s="230"/>
      <c r="F1331" s="231"/>
      <c r="G1331" s="232" t="s">
        <v>281</v>
      </c>
      <c r="H1331" s="233"/>
      <c r="I1331" s="167">
        <v>1.61</v>
      </c>
      <c r="J1331" s="234">
        <v>4.75</v>
      </c>
      <c r="K1331" s="235"/>
      <c r="L1331" s="167">
        <v>6.36</v>
      </c>
    </row>
    <row r="1332" spans="1:12">
      <c r="A1332" s="166">
        <v>81537</v>
      </c>
      <c r="B1332" s="229" t="s">
        <v>1509</v>
      </c>
      <c r="C1332" s="230"/>
      <c r="D1332" s="230"/>
      <c r="E1332" s="230"/>
      <c r="F1332" s="231"/>
      <c r="G1332" s="232" t="s">
        <v>281</v>
      </c>
      <c r="H1332" s="233"/>
      <c r="I1332" s="167">
        <v>2.02</v>
      </c>
      <c r="J1332" s="234">
        <v>4.75</v>
      </c>
      <c r="K1332" s="235"/>
      <c r="L1332" s="167">
        <v>6.77</v>
      </c>
    </row>
    <row r="1333" spans="1:12">
      <c r="A1333" s="166">
        <v>81538</v>
      </c>
      <c r="B1333" s="229" t="s">
        <v>1510</v>
      </c>
      <c r="C1333" s="230"/>
      <c r="D1333" s="230"/>
      <c r="E1333" s="230"/>
      <c r="F1333" s="231"/>
      <c r="G1333" s="232" t="s">
        <v>281</v>
      </c>
      <c r="H1333" s="233"/>
      <c r="I1333" s="167">
        <v>4.0599999999999996</v>
      </c>
      <c r="J1333" s="234">
        <v>4.75</v>
      </c>
      <c r="K1333" s="235"/>
      <c r="L1333" s="167">
        <v>8.81</v>
      </c>
    </row>
    <row r="1334" spans="1:12">
      <c r="A1334" s="166">
        <v>81539</v>
      </c>
      <c r="B1334" s="229" t="s">
        <v>1511</v>
      </c>
      <c r="C1334" s="230"/>
      <c r="D1334" s="230"/>
      <c r="E1334" s="230"/>
      <c r="F1334" s="231"/>
      <c r="G1334" s="232" t="s">
        <v>281</v>
      </c>
      <c r="H1334" s="233"/>
      <c r="I1334" s="167">
        <v>8.0299999999999994</v>
      </c>
      <c r="J1334" s="234">
        <v>7.4</v>
      </c>
      <c r="K1334" s="235"/>
      <c r="L1334" s="168">
        <v>15.43</v>
      </c>
    </row>
    <row r="1335" spans="1:12">
      <c r="A1335" s="166">
        <v>81540</v>
      </c>
      <c r="B1335" s="229" t="s">
        <v>1512</v>
      </c>
      <c r="C1335" s="230"/>
      <c r="D1335" s="230"/>
      <c r="E1335" s="230"/>
      <c r="F1335" s="231"/>
      <c r="G1335" s="232" t="s">
        <v>281</v>
      </c>
      <c r="H1335" s="233"/>
      <c r="I1335" s="167">
        <v>9.91</v>
      </c>
      <c r="J1335" s="234">
        <v>7.4</v>
      </c>
      <c r="K1335" s="235"/>
      <c r="L1335" s="168">
        <v>17.309999999999999</v>
      </c>
    </row>
    <row r="1336" spans="1:12">
      <c r="A1336" s="166">
        <v>81541</v>
      </c>
      <c r="B1336" s="229" t="s">
        <v>1513</v>
      </c>
      <c r="C1336" s="230"/>
      <c r="D1336" s="230"/>
      <c r="E1336" s="230"/>
      <c r="F1336" s="231"/>
      <c r="G1336" s="232" t="s">
        <v>281</v>
      </c>
      <c r="H1336" s="233"/>
      <c r="I1336" s="168">
        <v>23.36</v>
      </c>
      <c r="J1336" s="234">
        <v>7.4</v>
      </c>
      <c r="K1336" s="235"/>
      <c r="L1336" s="168">
        <v>30.76</v>
      </c>
    </row>
    <row r="1337" spans="1:12">
      <c r="A1337" s="166">
        <v>81550</v>
      </c>
      <c r="B1337" s="229" t="s">
        <v>1514</v>
      </c>
      <c r="C1337" s="230"/>
      <c r="D1337" s="230"/>
      <c r="E1337" s="230"/>
      <c r="F1337" s="231"/>
      <c r="G1337" s="232" t="s">
        <v>281</v>
      </c>
      <c r="H1337" s="233"/>
      <c r="I1337" s="167">
        <v>7.37</v>
      </c>
      <c r="J1337" s="234">
        <v>7.4</v>
      </c>
      <c r="K1337" s="235"/>
      <c r="L1337" s="168">
        <v>14.77</v>
      </c>
    </row>
    <row r="1338" spans="1:12">
      <c r="A1338" s="166">
        <v>81551</v>
      </c>
      <c r="B1338" s="229" t="s">
        <v>1515</v>
      </c>
      <c r="C1338" s="230"/>
      <c r="D1338" s="230"/>
      <c r="E1338" s="230"/>
      <c r="F1338" s="231"/>
      <c r="G1338" s="232" t="s">
        <v>281</v>
      </c>
      <c r="H1338" s="233"/>
      <c r="I1338" s="168">
        <v>20.52</v>
      </c>
      <c r="J1338" s="234">
        <v>9.7799999999999994</v>
      </c>
      <c r="K1338" s="235"/>
      <c r="L1338" s="168">
        <v>30.3</v>
      </c>
    </row>
    <row r="1339" spans="1:12">
      <c r="A1339" s="166">
        <v>81570</v>
      </c>
      <c r="B1339" s="229" t="s">
        <v>1516</v>
      </c>
      <c r="C1339" s="230"/>
      <c r="D1339" s="230"/>
      <c r="E1339" s="230"/>
      <c r="F1339" s="231"/>
      <c r="G1339" s="232"/>
      <c r="H1339" s="233"/>
      <c r="I1339" s="167">
        <v>0</v>
      </c>
      <c r="J1339" s="234">
        <v>0</v>
      </c>
      <c r="K1339" s="235"/>
      <c r="L1339" s="167">
        <v>0</v>
      </c>
    </row>
    <row r="1340" spans="1:12">
      <c r="A1340" s="166">
        <v>81571</v>
      </c>
      <c r="B1340" s="229" t="s">
        <v>1517</v>
      </c>
      <c r="C1340" s="230"/>
      <c r="D1340" s="230"/>
      <c r="E1340" s="230"/>
      <c r="F1340" s="231"/>
      <c r="G1340" s="232" t="s">
        <v>281</v>
      </c>
      <c r="H1340" s="233"/>
      <c r="I1340" s="167">
        <v>4.6100000000000003</v>
      </c>
      <c r="J1340" s="234">
        <v>6.87</v>
      </c>
      <c r="K1340" s="235"/>
      <c r="L1340" s="168">
        <v>11.48</v>
      </c>
    </row>
    <row r="1341" spans="1:12">
      <c r="A1341" s="166">
        <v>81572</v>
      </c>
      <c r="B1341" s="229" t="s">
        <v>1518</v>
      </c>
      <c r="C1341" s="230"/>
      <c r="D1341" s="230"/>
      <c r="E1341" s="230"/>
      <c r="F1341" s="231"/>
      <c r="G1341" s="232" t="s">
        <v>281</v>
      </c>
      <c r="H1341" s="233"/>
      <c r="I1341" s="168">
        <v>15.67</v>
      </c>
      <c r="J1341" s="236">
        <v>10.57</v>
      </c>
      <c r="K1341" s="237"/>
      <c r="L1341" s="168">
        <v>26.24</v>
      </c>
    </row>
    <row r="1342" spans="1:12">
      <c r="A1342" s="166">
        <v>81580</v>
      </c>
      <c r="B1342" s="229" t="s">
        <v>1519</v>
      </c>
      <c r="C1342" s="230"/>
      <c r="D1342" s="230"/>
      <c r="E1342" s="230"/>
      <c r="F1342" s="231"/>
      <c r="G1342" s="232" t="s">
        <v>463</v>
      </c>
      <c r="H1342" s="233"/>
      <c r="I1342" s="167">
        <v>0</v>
      </c>
      <c r="J1342" s="234">
        <v>0</v>
      </c>
      <c r="K1342" s="235"/>
      <c r="L1342" s="167">
        <v>0</v>
      </c>
    </row>
    <row r="1343" spans="1:12">
      <c r="A1343" s="166">
        <v>81581</v>
      </c>
      <c r="B1343" s="229" t="s">
        <v>1520</v>
      </c>
      <c r="C1343" s="230"/>
      <c r="D1343" s="230"/>
      <c r="E1343" s="230"/>
      <c r="F1343" s="231"/>
      <c r="G1343" s="232" t="s">
        <v>281</v>
      </c>
      <c r="H1343" s="233"/>
      <c r="I1343" s="167">
        <v>0.41</v>
      </c>
      <c r="J1343" s="234">
        <v>2.38</v>
      </c>
      <c r="K1343" s="235"/>
      <c r="L1343" s="167">
        <v>2.79</v>
      </c>
    </row>
    <row r="1344" spans="1:12">
      <c r="A1344" s="166">
        <v>81600</v>
      </c>
      <c r="B1344" s="229" t="s">
        <v>1521</v>
      </c>
      <c r="C1344" s="230"/>
      <c r="D1344" s="230"/>
      <c r="E1344" s="230"/>
      <c r="F1344" s="231"/>
      <c r="G1344" s="232"/>
      <c r="H1344" s="233"/>
      <c r="I1344" s="167">
        <v>0</v>
      </c>
      <c r="J1344" s="234">
        <v>0</v>
      </c>
      <c r="K1344" s="235"/>
      <c r="L1344" s="167">
        <v>0</v>
      </c>
    </row>
    <row r="1345" spans="1:12">
      <c r="A1345" s="166">
        <v>81601</v>
      </c>
      <c r="B1345" s="229" t="s">
        <v>1407</v>
      </c>
      <c r="C1345" s="230"/>
      <c r="D1345" s="230"/>
      <c r="E1345" s="230"/>
      <c r="F1345" s="231"/>
      <c r="G1345" s="232"/>
      <c r="H1345" s="233"/>
      <c r="I1345" s="167">
        <v>0</v>
      </c>
      <c r="J1345" s="234">
        <v>0</v>
      </c>
      <c r="K1345" s="235"/>
      <c r="L1345" s="167">
        <v>0</v>
      </c>
    </row>
    <row r="1346" spans="1:12">
      <c r="A1346" s="166">
        <v>81602</v>
      </c>
      <c r="B1346" s="229" t="s">
        <v>1522</v>
      </c>
      <c r="C1346" s="230"/>
      <c r="D1346" s="230"/>
      <c r="E1346" s="230"/>
      <c r="F1346" s="231"/>
      <c r="G1346" s="232" t="s">
        <v>281</v>
      </c>
      <c r="H1346" s="233"/>
      <c r="I1346" s="167">
        <v>1.58</v>
      </c>
      <c r="J1346" s="234">
        <v>3.7</v>
      </c>
      <c r="K1346" s="235"/>
      <c r="L1346" s="167">
        <v>5.28</v>
      </c>
    </row>
    <row r="1347" spans="1:12">
      <c r="A1347" s="166">
        <v>81640</v>
      </c>
      <c r="B1347" s="229" t="s">
        <v>1432</v>
      </c>
      <c r="C1347" s="230"/>
      <c r="D1347" s="230"/>
      <c r="E1347" s="230"/>
      <c r="F1347" s="231"/>
      <c r="G1347" s="232"/>
      <c r="H1347" s="233"/>
      <c r="I1347" s="167">
        <v>0</v>
      </c>
      <c r="J1347" s="234">
        <v>0</v>
      </c>
      <c r="K1347" s="235"/>
      <c r="L1347" s="167">
        <v>0</v>
      </c>
    </row>
    <row r="1348" spans="1:12">
      <c r="A1348" s="166">
        <v>81641</v>
      </c>
      <c r="B1348" s="229" t="s">
        <v>1523</v>
      </c>
      <c r="C1348" s="230"/>
      <c r="D1348" s="230"/>
      <c r="E1348" s="230"/>
      <c r="F1348" s="231"/>
      <c r="G1348" s="232" t="s">
        <v>281</v>
      </c>
      <c r="H1348" s="233"/>
      <c r="I1348" s="167">
        <v>2.2599999999999998</v>
      </c>
      <c r="J1348" s="234">
        <v>1.85</v>
      </c>
      <c r="K1348" s="235"/>
      <c r="L1348" s="167">
        <v>4.1100000000000003</v>
      </c>
    </row>
    <row r="1349" spans="1:12">
      <c r="A1349" s="166">
        <v>81642</v>
      </c>
      <c r="B1349" s="229" t="s">
        <v>1524</v>
      </c>
      <c r="C1349" s="230"/>
      <c r="D1349" s="230"/>
      <c r="E1349" s="230"/>
      <c r="F1349" s="231"/>
      <c r="G1349" s="232" t="s">
        <v>281</v>
      </c>
      <c r="H1349" s="233"/>
      <c r="I1349" s="167">
        <v>4.26</v>
      </c>
      <c r="J1349" s="234">
        <v>2.38</v>
      </c>
      <c r="K1349" s="235"/>
      <c r="L1349" s="167">
        <v>6.64</v>
      </c>
    </row>
    <row r="1350" spans="1:12">
      <c r="A1350" s="166">
        <v>81643</v>
      </c>
      <c r="B1350" s="229" t="s">
        <v>1525</v>
      </c>
      <c r="C1350" s="230"/>
      <c r="D1350" s="230"/>
      <c r="E1350" s="230"/>
      <c r="F1350" s="231"/>
      <c r="G1350" s="232" t="s">
        <v>281</v>
      </c>
      <c r="H1350" s="233"/>
      <c r="I1350" s="167">
        <v>5.83</v>
      </c>
      <c r="J1350" s="234">
        <v>3.18</v>
      </c>
      <c r="K1350" s="235"/>
      <c r="L1350" s="167">
        <v>9.01</v>
      </c>
    </row>
    <row r="1351" spans="1:12">
      <c r="A1351" s="166">
        <v>81660</v>
      </c>
      <c r="B1351" s="229" t="s">
        <v>1526</v>
      </c>
      <c r="C1351" s="230"/>
      <c r="D1351" s="230"/>
      <c r="E1351" s="230"/>
      <c r="F1351" s="231"/>
      <c r="G1351" s="232"/>
      <c r="H1351" s="233"/>
      <c r="I1351" s="167">
        <v>0</v>
      </c>
      <c r="J1351" s="234">
        <v>0</v>
      </c>
      <c r="K1351" s="235"/>
      <c r="L1351" s="167">
        <v>0</v>
      </c>
    </row>
    <row r="1352" spans="1:12">
      <c r="A1352" s="166">
        <v>81661</v>
      </c>
      <c r="B1352" s="229" t="s">
        <v>173</v>
      </c>
      <c r="C1352" s="230"/>
      <c r="D1352" s="230"/>
      <c r="E1352" s="230"/>
      <c r="F1352" s="231"/>
      <c r="G1352" s="232" t="s">
        <v>281</v>
      </c>
      <c r="H1352" s="233"/>
      <c r="I1352" s="167">
        <v>5.99</v>
      </c>
      <c r="J1352" s="234">
        <v>5.82</v>
      </c>
      <c r="K1352" s="235"/>
      <c r="L1352" s="168">
        <v>11.81</v>
      </c>
    </row>
    <row r="1353" spans="1:12">
      <c r="A1353" s="166">
        <v>81662</v>
      </c>
      <c r="B1353" s="229" t="s">
        <v>174</v>
      </c>
      <c r="C1353" s="230"/>
      <c r="D1353" s="230"/>
      <c r="E1353" s="230"/>
      <c r="F1353" s="231"/>
      <c r="G1353" s="232" t="s">
        <v>281</v>
      </c>
      <c r="H1353" s="233"/>
      <c r="I1353" s="168">
        <v>14.1</v>
      </c>
      <c r="J1353" s="234">
        <v>5.82</v>
      </c>
      <c r="K1353" s="235"/>
      <c r="L1353" s="168">
        <v>19.920000000000002</v>
      </c>
    </row>
    <row r="1354" spans="1:12">
      <c r="A1354" s="166">
        <v>81663</v>
      </c>
      <c r="B1354" s="229" t="s">
        <v>175</v>
      </c>
      <c r="C1354" s="230"/>
      <c r="D1354" s="230"/>
      <c r="E1354" s="230"/>
      <c r="F1354" s="231"/>
      <c r="G1354" s="232" t="s">
        <v>281</v>
      </c>
      <c r="H1354" s="233"/>
      <c r="I1354" s="168">
        <v>14.18</v>
      </c>
      <c r="J1354" s="234">
        <v>5.82</v>
      </c>
      <c r="K1354" s="235"/>
      <c r="L1354" s="168">
        <v>20</v>
      </c>
    </row>
    <row r="1355" spans="1:12">
      <c r="A1355" s="166">
        <v>81664</v>
      </c>
      <c r="B1355" s="229" t="s">
        <v>1527</v>
      </c>
      <c r="C1355" s="230"/>
      <c r="D1355" s="230"/>
      <c r="E1355" s="230"/>
      <c r="F1355" s="231"/>
      <c r="G1355" s="232" t="s">
        <v>281</v>
      </c>
      <c r="H1355" s="233"/>
      <c r="I1355" s="168">
        <v>22.74</v>
      </c>
      <c r="J1355" s="234">
        <v>5.82</v>
      </c>
      <c r="K1355" s="235"/>
      <c r="L1355" s="168">
        <v>28.56</v>
      </c>
    </row>
    <row r="1356" spans="1:12">
      <c r="A1356" s="166">
        <v>81665</v>
      </c>
      <c r="B1356" s="229" t="s">
        <v>1528</v>
      </c>
      <c r="C1356" s="230"/>
      <c r="D1356" s="230"/>
      <c r="E1356" s="230"/>
      <c r="F1356" s="231"/>
      <c r="G1356" s="232" t="s">
        <v>281</v>
      </c>
      <c r="H1356" s="233"/>
      <c r="I1356" s="168">
        <v>27.68</v>
      </c>
      <c r="J1356" s="234">
        <v>5.82</v>
      </c>
      <c r="K1356" s="235"/>
      <c r="L1356" s="168">
        <v>33.5</v>
      </c>
    </row>
    <row r="1357" spans="1:12">
      <c r="A1357" s="166">
        <v>81666</v>
      </c>
      <c r="B1357" s="229" t="s">
        <v>1529</v>
      </c>
      <c r="C1357" s="230"/>
      <c r="D1357" s="230"/>
      <c r="E1357" s="230"/>
      <c r="F1357" s="231"/>
      <c r="G1357" s="232" t="s">
        <v>281</v>
      </c>
      <c r="H1357" s="233"/>
      <c r="I1357" s="168">
        <v>32.79</v>
      </c>
      <c r="J1357" s="234">
        <v>5.82</v>
      </c>
      <c r="K1357" s="235"/>
      <c r="L1357" s="168">
        <v>38.61</v>
      </c>
    </row>
    <row r="1358" spans="1:12">
      <c r="A1358" s="166">
        <v>81679</v>
      </c>
      <c r="B1358" s="229" t="s">
        <v>1530</v>
      </c>
      <c r="C1358" s="230"/>
      <c r="D1358" s="230"/>
      <c r="E1358" s="230"/>
      <c r="F1358" s="231"/>
      <c r="G1358" s="232" t="s">
        <v>281</v>
      </c>
      <c r="H1358" s="233"/>
      <c r="I1358" s="167">
        <v>2.87</v>
      </c>
      <c r="J1358" s="234">
        <v>5.82</v>
      </c>
      <c r="K1358" s="235"/>
      <c r="L1358" s="167">
        <v>8.69</v>
      </c>
    </row>
    <row r="1359" spans="1:12">
      <c r="A1359" s="166">
        <v>81680</v>
      </c>
      <c r="B1359" s="229" t="s">
        <v>1531</v>
      </c>
      <c r="C1359" s="230"/>
      <c r="D1359" s="230"/>
      <c r="E1359" s="230"/>
      <c r="F1359" s="231"/>
      <c r="G1359" s="232" t="s">
        <v>281</v>
      </c>
      <c r="H1359" s="233"/>
      <c r="I1359" s="167">
        <v>4.75</v>
      </c>
      <c r="J1359" s="234">
        <v>5.82</v>
      </c>
      <c r="K1359" s="235"/>
      <c r="L1359" s="168">
        <v>10.57</v>
      </c>
    </row>
    <row r="1360" spans="1:12">
      <c r="A1360" s="166">
        <v>81681</v>
      </c>
      <c r="B1360" s="229" t="s">
        <v>1532</v>
      </c>
      <c r="C1360" s="230"/>
      <c r="D1360" s="230"/>
      <c r="E1360" s="230"/>
      <c r="F1360" s="231"/>
      <c r="G1360" s="232" t="s">
        <v>281</v>
      </c>
      <c r="H1360" s="233"/>
      <c r="I1360" s="167">
        <v>7.71</v>
      </c>
      <c r="J1360" s="234">
        <v>5.82</v>
      </c>
      <c r="K1360" s="235"/>
      <c r="L1360" s="168">
        <v>13.53</v>
      </c>
    </row>
    <row r="1361" spans="1:12">
      <c r="A1361" s="166">
        <v>81690</v>
      </c>
      <c r="B1361" s="229" t="s">
        <v>1533</v>
      </c>
      <c r="C1361" s="230"/>
      <c r="D1361" s="230"/>
      <c r="E1361" s="230"/>
      <c r="F1361" s="231"/>
      <c r="G1361" s="232" t="s">
        <v>281</v>
      </c>
      <c r="H1361" s="233"/>
      <c r="I1361" s="167">
        <v>3.76</v>
      </c>
      <c r="J1361" s="234">
        <v>5.82</v>
      </c>
      <c r="K1361" s="235"/>
      <c r="L1361" s="167">
        <v>9.58</v>
      </c>
    </row>
    <row r="1362" spans="1:12">
      <c r="A1362" s="166">
        <v>81691</v>
      </c>
      <c r="B1362" s="229" t="s">
        <v>1534</v>
      </c>
      <c r="C1362" s="230"/>
      <c r="D1362" s="230"/>
      <c r="E1362" s="230"/>
      <c r="F1362" s="231"/>
      <c r="G1362" s="232" t="s">
        <v>281</v>
      </c>
      <c r="H1362" s="233"/>
      <c r="I1362" s="167">
        <v>4.6900000000000004</v>
      </c>
      <c r="J1362" s="234">
        <v>5.82</v>
      </c>
      <c r="K1362" s="235"/>
      <c r="L1362" s="168">
        <v>10.51</v>
      </c>
    </row>
    <row r="1363" spans="1:12">
      <c r="A1363" s="166">
        <v>81695</v>
      </c>
      <c r="B1363" s="229" t="s">
        <v>1535</v>
      </c>
      <c r="C1363" s="230"/>
      <c r="D1363" s="230"/>
      <c r="E1363" s="230"/>
      <c r="F1363" s="231"/>
      <c r="G1363" s="232" t="s">
        <v>383</v>
      </c>
      <c r="H1363" s="233"/>
      <c r="I1363" s="167">
        <v>6.52</v>
      </c>
      <c r="J1363" s="236">
        <v>39.65</v>
      </c>
      <c r="K1363" s="237"/>
      <c r="L1363" s="168">
        <v>46.17</v>
      </c>
    </row>
    <row r="1364" spans="1:12">
      <c r="A1364" s="166">
        <v>81696</v>
      </c>
      <c r="B1364" s="229" t="s">
        <v>1536</v>
      </c>
      <c r="C1364" s="230"/>
      <c r="D1364" s="230"/>
      <c r="E1364" s="230"/>
      <c r="F1364" s="231"/>
      <c r="G1364" s="232" t="s">
        <v>383</v>
      </c>
      <c r="H1364" s="233"/>
      <c r="I1364" s="167">
        <v>6.75</v>
      </c>
      <c r="J1364" s="236">
        <v>44.93</v>
      </c>
      <c r="K1364" s="237"/>
      <c r="L1364" s="168">
        <v>51.68</v>
      </c>
    </row>
    <row r="1365" spans="1:12">
      <c r="A1365" s="166">
        <v>81697</v>
      </c>
      <c r="B1365" s="229" t="s">
        <v>2332</v>
      </c>
      <c r="C1365" s="230"/>
      <c r="D1365" s="230"/>
      <c r="E1365" s="230"/>
      <c r="F1365" s="231"/>
      <c r="G1365" s="232" t="s">
        <v>383</v>
      </c>
      <c r="H1365" s="233"/>
      <c r="I1365" s="168">
        <v>16.89</v>
      </c>
      <c r="J1365" s="236">
        <v>47.57</v>
      </c>
      <c r="K1365" s="237"/>
      <c r="L1365" s="168">
        <v>64.459999999999994</v>
      </c>
    </row>
    <row r="1366" spans="1:12">
      <c r="A1366" s="166">
        <v>81700</v>
      </c>
      <c r="B1366" s="229" t="s">
        <v>1507</v>
      </c>
      <c r="C1366" s="230"/>
      <c r="D1366" s="230"/>
      <c r="E1366" s="230"/>
      <c r="F1366" s="231"/>
      <c r="G1366" s="232"/>
      <c r="H1366" s="233"/>
      <c r="I1366" s="167">
        <v>0</v>
      </c>
      <c r="J1366" s="234">
        <v>0</v>
      </c>
      <c r="K1366" s="235"/>
      <c r="L1366" s="167">
        <v>0</v>
      </c>
    </row>
    <row r="1367" spans="1:12">
      <c r="A1367" s="166">
        <v>81701</v>
      </c>
      <c r="B1367" s="229" t="s">
        <v>1538</v>
      </c>
      <c r="C1367" s="230"/>
      <c r="D1367" s="230"/>
      <c r="E1367" s="230"/>
      <c r="F1367" s="231"/>
      <c r="G1367" s="232" t="s">
        <v>281</v>
      </c>
      <c r="H1367" s="233"/>
      <c r="I1367" s="167">
        <v>3.02</v>
      </c>
      <c r="J1367" s="234">
        <v>6.61</v>
      </c>
      <c r="K1367" s="235"/>
      <c r="L1367" s="167">
        <v>9.6300000000000008</v>
      </c>
    </row>
    <row r="1368" spans="1:12">
      <c r="A1368" s="166">
        <v>81702</v>
      </c>
      <c r="B1368" s="229" t="s">
        <v>1539</v>
      </c>
      <c r="C1368" s="230"/>
      <c r="D1368" s="230"/>
      <c r="E1368" s="230"/>
      <c r="F1368" s="231"/>
      <c r="G1368" s="232" t="s">
        <v>281</v>
      </c>
      <c r="H1368" s="233"/>
      <c r="I1368" s="168">
        <v>23.1</v>
      </c>
      <c r="J1368" s="234">
        <v>8.7200000000000006</v>
      </c>
      <c r="K1368" s="235"/>
      <c r="L1368" s="168">
        <v>31.82</v>
      </c>
    </row>
    <row r="1369" spans="1:12">
      <c r="A1369" s="166">
        <v>81730</v>
      </c>
      <c r="B1369" s="229" t="s">
        <v>203</v>
      </c>
      <c r="C1369" s="230"/>
      <c r="D1369" s="230"/>
      <c r="E1369" s="230"/>
      <c r="F1369" s="231"/>
      <c r="G1369" s="232" t="s">
        <v>281</v>
      </c>
      <c r="H1369" s="233"/>
      <c r="I1369" s="167">
        <v>2.84</v>
      </c>
      <c r="J1369" s="234">
        <v>7.4</v>
      </c>
      <c r="K1369" s="235"/>
      <c r="L1369" s="168">
        <v>10.24</v>
      </c>
    </row>
    <row r="1370" spans="1:12">
      <c r="A1370" s="166">
        <v>81731</v>
      </c>
      <c r="B1370" s="229" t="s">
        <v>204</v>
      </c>
      <c r="C1370" s="230"/>
      <c r="D1370" s="230"/>
      <c r="E1370" s="230"/>
      <c r="F1370" s="231"/>
      <c r="G1370" s="232" t="s">
        <v>281</v>
      </c>
      <c r="H1370" s="233"/>
      <c r="I1370" s="167">
        <v>6.28</v>
      </c>
      <c r="J1370" s="234">
        <v>7.4</v>
      </c>
      <c r="K1370" s="235"/>
      <c r="L1370" s="168">
        <v>13.68</v>
      </c>
    </row>
    <row r="1371" spans="1:12">
      <c r="A1371" s="166">
        <v>81732</v>
      </c>
      <c r="B1371" s="229" t="s">
        <v>1540</v>
      </c>
      <c r="C1371" s="230"/>
      <c r="D1371" s="230"/>
      <c r="E1371" s="230"/>
      <c r="F1371" s="231"/>
      <c r="G1371" s="232" t="s">
        <v>281</v>
      </c>
      <c r="H1371" s="233"/>
      <c r="I1371" s="168">
        <v>12.41</v>
      </c>
      <c r="J1371" s="234">
        <v>9.52</v>
      </c>
      <c r="K1371" s="235"/>
      <c r="L1371" s="168">
        <v>21.93</v>
      </c>
    </row>
    <row r="1372" spans="1:12">
      <c r="A1372" s="166">
        <v>81733</v>
      </c>
      <c r="B1372" s="229" t="s">
        <v>202</v>
      </c>
      <c r="C1372" s="230"/>
      <c r="D1372" s="230"/>
      <c r="E1372" s="230"/>
      <c r="F1372" s="231"/>
      <c r="G1372" s="232" t="s">
        <v>281</v>
      </c>
      <c r="H1372" s="233"/>
      <c r="I1372" s="168">
        <v>13.75</v>
      </c>
      <c r="J1372" s="236">
        <v>11.9</v>
      </c>
      <c r="K1372" s="237"/>
      <c r="L1372" s="168">
        <v>25.65</v>
      </c>
    </row>
    <row r="1373" spans="1:12">
      <c r="A1373" s="166">
        <v>81734</v>
      </c>
      <c r="B1373" s="229" t="s">
        <v>1541</v>
      </c>
      <c r="C1373" s="230"/>
      <c r="D1373" s="230"/>
      <c r="E1373" s="230"/>
      <c r="F1373" s="231"/>
      <c r="G1373" s="232" t="s">
        <v>281</v>
      </c>
      <c r="H1373" s="233"/>
      <c r="I1373" s="167">
        <v>2.93</v>
      </c>
      <c r="J1373" s="234">
        <v>7.4</v>
      </c>
      <c r="K1373" s="235"/>
      <c r="L1373" s="168">
        <v>10.33</v>
      </c>
    </row>
    <row r="1374" spans="1:12">
      <c r="A1374" s="166">
        <v>81735</v>
      </c>
      <c r="B1374" s="229" t="s">
        <v>1542</v>
      </c>
      <c r="C1374" s="230"/>
      <c r="D1374" s="230"/>
      <c r="E1374" s="230"/>
      <c r="F1374" s="231"/>
      <c r="G1374" s="232" t="s">
        <v>281</v>
      </c>
      <c r="H1374" s="233"/>
      <c r="I1374" s="167">
        <v>6.26</v>
      </c>
      <c r="J1374" s="234">
        <v>7.4</v>
      </c>
      <c r="K1374" s="235"/>
      <c r="L1374" s="168">
        <v>13.66</v>
      </c>
    </row>
    <row r="1375" spans="1:12">
      <c r="A1375" s="166">
        <v>81736</v>
      </c>
      <c r="B1375" s="229" t="s">
        <v>1543</v>
      </c>
      <c r="C1375" s="230"/>
      <c r="D1375" s="230"/>
      <c r="E1375" s="230"/>
      <c r="F1375" s="231"/>
      <c r="G1375" s="232" t="s">
        <v>281</v>
      </c>
      <c r="H1375" s="233"/>
      <c r="I1375" s="168">
        <v>22.86</v>
      </c>
      <c r="J1375" s="234">
        <v>9.52</v>
      </c>
      <c r="K1375" s="235"/>
      <c r="L1375" s="168">
        <v>32.380000000000003</v>
      </c>
    </row>
    <row r="1376" spans="1:12">
      <c r="A1376" s="166">
        <v>81737</v>
      </c>
      <c r="B1376" s="229" t="s">
        <v>1544</v>
      </c>
      <c r="C1376" s="230"/>
      <c r="D1376" s="230"/>
      <c r="E1376" s="230"/>
      <c r="F1376" s="231"/>
      <c r="G1376" s="232" t="s">
        <v>281</v>
      </c>
      <c r="H1376" s="233"/>
      <c r="I1376" s="168">
        <v>29.44</v>
      </c>
      <c r="J1376" s="236">
        <v>11.9</v>
      </c>
      <c r="K1376" s="237"/>
      <c r="L1376" s="168">
        <v>41.34</v>
      </c>
    </row>
    <row r="1377" spans="1:12">
      <c r="A1377" s="166">
        <v>81750</v>
      </c>
      <c r="B1377" s="229" t="s">
        <v>1545</v>
      </c>
      <c r="C1377" s="230"/>
      <c r="D1377" s="230"/>
      <c r="E1377" s="230"/>
      <c r="F1377" s="231"/>
      <c r="G1377" s="232"/>
      <c r="H1377" s="233"/>
      <c r="I1377" s="167">
        <v>0</v>
      </c>
      <c r="J1377" s="234">
        <v>0</v>
      </c>
      <c r="K1377" s="235"/>
      <c r="L1377" s="167">
        <v>0</v>
      </c>
    </row>
    <row r="1378" spans="1:12">
      <c r="A1378" s="166">
        <v>81751</v>
      </c>
      <c r="B1378" s="229" t="s">
        <v>1546</v>
      </c>
      <c r="C1378" s="230"/>
      <c r="D1378" s="230"/>
      <c r="E1378" s="230"/>
      <c r="F1378" s="231"/>
      <c r="G1378" s="232" t="s">
        <v>281</v>
      </c>
      <c r="H1378" s="233"/>
      <c r="I1378" s="168">
        <v>25.48</v>
      </c>
      <c r="J1378" s="234">
        <v>2.11</v>
      </c>
      <c r="K1378" s="235"/>
      <c r="L1378" s="168">
        <v>27.59</v>
      </c>
    </row>
    <row r="1379" spans="1:12">
      <c r="A1379" s="166">
        <v>81752</v>
      </c>
      <c r="B1379" s="229" t="s">
        <v>1547</v>
      </c>
      <c r="C1379" s="230"/>
      <c r="D1379" s="230"/>
      <c r="E1379" s="230"/>
      <c r="F1379" s="231"/>
      <c r="G1379" s="232" t="s">
        <v>281</v>
      </c>
      <c r="H1379" s="233"/>
      <c r="I1379" s="168">
        <v>47.11</v>
      </c>
      <c r="J1379" s="234">
        <v>2.11</v>
      </c>
      <c r="K1379" s="235"/>
      <c r="L1379" s="168">
        <v>49.22</v>
      </c>
    </row>
    <row r="1380" spans="1:12">
      <c r="A1380" s="166">
        <v>81760</v>
      </c>
      <c r="B1380" s="229" t="s">
        <v>1548</v>
      </c>
      <c r="C1380" s="230"/>
      <c r="D1380" s="230"/>
      <c r="E1380" s="230"/>
      <c r="F1380" s="231"/>
      <c r="G1380" s="232" t="s">
        <v>281</v>
      </c>
      <c r="H1380" s="233"/>
      <c r="I1380" s="168">
        <v>17.920000000000002</v>
      </c>
      <c r="J1380" s="234">
        <v>2.11</v>
      </c>
      <c r="K1380" s="235"/>
      <c r="L1380" s="168">
        <v>20.03</v>
      </c>
    </row>
    <row r="1381" spans="1:12">
      <c r="A1381" s="166">
        <v>81761</v>
      </c>
      <c r="B1381" s="229" t="s">
        <v>1549</v>
      </c>
      <c r="C1381" s="230"/>
      <c r="D1381" s="230"/>
      <c r="E1381" s="230"/>
      <c r="F1381" s="231"/>
      <c r="G1381" s="232" t="s">
        <v>281</v>
      </c>
      <c r="H1381" s="233"/>
      <c r="I1381" s="168">
        <v>33.51</v>
      </c>
      <c r="J1381" s="234">
        <v>2.11</v>
      </c>
      <c r="K1381" s="235"/>
      <c r="L1381" s="168">
        <v>35.619999999999997</v>
      </c>
    </row>
    <row r="1382" spans="1:12">
      <c r="A1382" s="166">
        <v>81770</v>
      </c>
      <c r="B1382" s="229" t="s">
        <v>1550</v>
      </c>
      <c r="C1382" s="230"/>
      <c r="D1382" s="230"/>
      <c r="E1382" s="230"/>
      <c r="F1382" s="231"/>
      <c r="G1382" s="232" t="s">
        <v>281</v>
      </c>
      <c r="H1382" s="233"/>
      <c r="I1382" s="167">
        <v>1.56</v>
      </c>
      <c r="J1382" s="234">
        <v>2.11</v>
      </c>
      <c r="K1382" s="235"/>
      <c r="L1382" s="167">
        <v>3.67</v>
      </c>
    </row>
    <row r="1383" spans="1:12">
      <c r="A1383" s="166">
        <v>81771</v>
      </c>
      <c r="B1383" s="229" t="s">
        <v>1551</v>
      </c>
      <c r="C1383" s="230"/>
      <c r="D1383" s="230"/>
      <c r="E1383" s="230"/>
      <c r="F1383" s="231"/>
      <c r="G1383" s="232" t="s">
        <v>281</v>
      </c>
      <c r="H1383" s="233"/>
      <c r="I1383" s="167">
        <v>3.25</v>
      </c>
      <c r="J1383" s="234">
        <v>2.11</v>
      </c>
      <c r="K1383" s="235"/>
      <c r="L1383" s="167">
        <v>5.36</v>
      </c>
    </row>
    <row r="1384" spans="1:12">
      <c r="A1384" s="166">
        <v>81778</v>
      </c>
      <c r="B1384" s="229" t="s">
        <v>1552</v>
      </c>
      <c r="C1384" s="230"/>
      <c r="D1384" s="230"/>
      <c r="E1384" s="230"/>
      <c r="F1384" s="231"/>
      <c r="G1384" s="232" t="s">
        <v>281</v>
      </c>
      <c r="H1384" s="233"/>
      <c r="I1384" s="168">
        <v>22.72</v>
      </c>
      <c r="J1384" s="234">
        <v>2.11</v>
      </c>
      <c r="K1384" s="235"/>
      <c r="L1384" s="168">
        <v>24.83</v>
      </c>
    </row>
    <row r="1385" spans="1:12">
      <c r="A1385" s="166">
        <v>81779</v>
      </c>
      <c r="B1385" s="229" t="s">
        <v>1553</v>
      </c>
      <c r="C1385" s="230"/>
      <c r="D1385" s="230"/>
      <c r="E1385" s="230"/>
      <c r="F1385" s="231"/>
      <c r="G1385" s="232" t="s">
        <v>281</v>
      </c>
      <c r="H1385" s="233"/>
      <c r="I1385" s="168">
        <v>11.57</v>
      </c>
      <c r="J1385" s="234">
        <v>2.11</v>
      </c>
      <c r="K1385" s="235"/>
      <c r="L1385" s="168">
        <v>13.68</v>
      </c>
    </row>
    <row r="1386" spans="1:12">
      <c r="A1386" s="166">
        <v>81783</v>
      </c>
      <c r="B1386" s="229" t="s">
        <v>1554</v>
      </c>
      <c r="C1386" s="230"/>
      <c r="D1386" s="230"/>
      <c r="E1386" s="230"/>
      <c r="F1386" s="231"/>
      <c r="G1386" s="232" t="s">
        <v>281</v>
      </c>
      <c r="H1386" s="233"/>
      <c r="I1386" s="168">
        <v>27.09</v>
      </c>
      <c r="J1386" s="234">
        <v>2.11</v>
      </c>
      <c r="K1386" s="235"/>
      <c r="L1386" s="168">
        <v>29.2</v>
      </c>
    </row>
    <row r="1387" spans="1:12">
      <c r="A1387" s="166">
        <v>81784</v>
      </c>
      <c r="B1387" s="229" t="s">
        <v>1555</v>
      </c>
      <c r="C1387" s="230"/>
      <c r="D1387" s="230"/>
      <c r="E1387" s="230"/>
      <c r="F1387" s="231"/>
      <c r="G1387" s="232" t="s">
        <v>281</v>
      </c>
      <c r="H1387" s="233"/>
      <c r="I1387" s="168">
        <v>47.39</v>
      </c>
      <c r="J1387" s="234">
        <v>2.11</v>
      </c>
      <c r="K1387" s="235"/>
      <c r="L1387" s="168">
        <v>49.5</v>
      </c>
    </row>
    <row r="1388" spans="1:12">
      <c r="A1388" s="166">
        <v>81785</v>
      </c>
      <c r="B1388" s="229" t="s">
        <v>1556</v>
      </c>
      <c r="C1388" s="230"/>
      <c r="D1388" s="230"/>
      <c r="E1388" s="230"/>
      <c r="F1388" s="231"/>
      <c r="G1388" s="232" t="s">
        <v>281</v>
      </c>
      <c r="H1388" s="233"/>
      <c r="I1388" s="168">
        <v>21.95</v>
      </c>
      <c r="J1388" s="234">
        <v>2.11</v>
      </c>
      <c r="K1388" s="235"/>
      <c r="L1388" s="168">
        <v>24.06</v>
      </c>
    </row>
    <row r="1389" spans="1:12">
      <c r="A1389" s="166">
        <v>81786</v>
      </c>
      <c r="B1389" s="229" t="s">
        <v>1557</v>
      </c>
      <c r="C1389" s="230"/>
      <c r="D1389" s="230"/>
      <c r="E1389" s="230"/>
      <c r="F1389" s="231"/>
      <c r="G1389" s="232" t="s">
        <v>281</v>
      </c>
      <c r="H1389" s="233"/>
      <c r="I1389" s="168">
        <v>21.95</v>
      </c>
      <c r="J1389" s="234">
        <v>2.11</v>
      </c>
      <c r="K1389" s="235"/>
      <c r="L1389" s="168">
        <v>24.06</v>
      </c>
    </row>
    <row r="1390" spans="1:12">
      <c r="A1390" s="166">
        <v>81790</v>
      </c>
      <c r="B1390" s="229" t="s">
        <v>1558</v>
      </c>
      <c r="C1390" s="230"/>
      <c r="D1390" s="230"/>
      <c r="E1390" s="230"/>
      <c r="F1390" s="231"/>
      <c r="G1390" s="232" t="s">
        <v>281</v>
      </c>
      <c r="H1390" s="233"/>
      <c r="I1390" s="167">
        <v>1.25</v>
      </c>
      <c r="J1390" s="234">
        <v>2.11</v>
      </c>
      <c r="K1390" s="235"/>
      <c r="L1390" s="167">
        <v>3.36</v>
      </c>
    </row>
    <row r="1391" spans="1:12">
      <c r="A1391" s="166">
        <v>81791</v>
      </c>
      <c r="B1391" s="229" t="s">
        <v>1559</v>
      </c>
      <c r="C1391" s="230"/>
      <c r="D1391" s="230"/>
      <c r="E1391" s="230"/>
      <c r="F1391" s="231"/>
      <c r="G1391" s="232" t="s">
        <v>281</v>
      </c>
      <c r="H1391" s="233"/>
      <c r="I1391" s="167">
        <v>2.75</v>
      </c>
      <c r="J1391" s="234">
        <v>2.11</v>
      </c>
      <c r="K1391" s="235"/>
      <c r="L1391" s="167">
        <v>4.8600000000000003</v>
      </c>
    </row>
    <row r="1392" spans="1:12">
      <c r="A1392" s="166">
        <v>81792</v>
      </c>
      <c r="B1392" s="229" t="s">
        <v>1560</v>
      </c>
      <c r="C1392" s="230"/>
      <c r="D1392" s="230"/>
      <c r="E1392" s="230"/>
      <c r="F1392" s="231"/>
      <c r="G1392" s="232" t="s">
        <v>281</v>
      </c>
      <c r="H1392" s="233"/>
      <c r="I1392" s="168">
        <v>10.09</v>
      </c>
      <c r="J1392" s="234">
        <v>2.11</v>
      </c>
      <c r="K1392" s="235"/>
      <c r="L1392" s="168">
        <v>12.2</v>
      </c>
    </row>
    <row r="1393" spans="1:12">
      <c r="A1393" s="166">
        <v>81793</v>
      </c>
      <c r="B1393" s="229" t="s">
        <v>1561</v>
      </c>
      <c r="C1393" s="230"/>
      <c r="D1393" s="230"/>
      <c r="E1393" s="230"/>
      <c r="F1393" s="231"/>
      <c r="G1393" s="232" t="s">
        <v>281</v>
      </c>
      <c r="H1393" s="233"/>
      <c r="I1393" s="168">
        <v>25.24</v>
      </c>
      <c r="J1393" s="234">
        <v>2.11</v>
      </c>
      <c r="K1393" s="235"/>
      <c r="L1393" s="168">
        <v>27.35</v>
      </c>
    </row>
    <row r="1394" spans="1:12">
      <c r="A1394" s="166">
        <v>81810</v>
      </c>
      <c r="B1394" s="229" t="s">
        <v>1562</v>
      </c>
      <c r="C1394" s="230"/>
      <c r="D1394" s="230"/>
      <c r="E1394" s="230"/>
      <c r="F1394" s="231"/>
      <c r="G1394" s="232"/>
      <c r="H1394" s="233"/>
      <c r="I1394" s="167">
        <v>0</v>
      </c>
      <c r="J1394" s="234">
        <v>0</v>
      </c>
      <c r="K1394" s="235"/>
      <c r="L1394" s="167">
        <v>0</v>
      </c>
    </row>
    <row r="1395" spans="1:12">
      <c r="A1395" s="166">
        <v>81811</v>
      </c>
      <c r="B1395" s="229" t="s">
        <v>1563</v>
      </c>
      <c r="C1395" s="230"/>
      <c r="D1395" s="230"/>
      <c r="E1395" s="230"/>
      <c r="F1395" s="231"/>
      <c r="G1395" s="232" t="s">
        <v>281</v>
      </c>
      <c r="H1395" s="233"/>
      <c r="I1395" s="168">
        <v>85.22</v>
      </c>
      <c r="J1395" s="236">
        <v>13.22</v>
      </c>
      <c r="K1395" s="237"/>
      <c r="L1395" s="168">
        <v>98.44</v>
      </c>
    </row>
    <row r="1396" spans="1:12">
      <c r="A1396" s="166">
        <v>81815</v>
      </c>
      <c r="B1396" s="229" t="s">
        <v>1564</v>
      </c>
      <c r="C1396" s="230"/>
      <c r="D1396" s="230"/>
      <c r="E1396" s="230"/>
      <c r="F1396" s="231"/>
      <c r="G1396" s="232" t="s">
        <v>281</v>
      </c>
      <c r="H1396" s="233"/>
      <c r="I1396" s="169">
        <v>113.81</v>
      </c>
      <c r="J1396" s="236">
        <v>93.88</v>
      </c>
      <c r="K1396" s="237"/>
      <c r="L1396" s="169">
        <v>207.69</v>
      </c>
    </row>
    <row r="1397" spans="1:12">
      <c r="A1397" s="166">
        <v>81819</v>
      </c>
      <c r="B1397" s="229" t="s">
        <v>1565</v>
      </c>
      <c r="C1397" s="230"/>
      <c r="D1397" s="230"/>
      <c r="E1397" s="230"/>
      <c r="F1397" s="231"/>
      <c r="G1397" s="232" t="s">
        <v>281</v>
      </c>
      <c r="H1397" s="233"/>
      <c r="I1397" s="169">
        <v>350</v>
      </c>
      <c r="J1397" s="236">
        <v>13.22</v>
      </c>
      <c r="K1397" s="237"/>
      <c r="L1397" s="169">
        <v>363.22</v>
      </c>
    </row>
    <row r="1398" spans="1:12">
      <c r="A1398" s="166">
        <v>81822</v>
      </c>
      <c r="B1398" s="229" t="s">
        <v>2333</v>
      </c>
      <c r="C1398" s="230"/>
      <c r="D1398" s="230"/>
      <c r="E1398" s="230"/>
      <c r="F1398" s="231"/>
      <c r="G1398" s="232" t="s">
        <v>334</v>
      </c>
      <c r="H1398" s="233"/>
      <c r="I1398" s="168">
        <v>65.28</v>
      </c>
      <c r="J1398" s="238">
        <v>140.31</v>
      </c>
      <c r="K1398" s="239"/>
      <c r="L1398" s="169">
        <v>205.59</v>
      </c>
    </row>
    <row r="1399" spans="1:12">
      <c r="A1399" s="166">
        <v>81823</v>
      </c>
      <c r="B1399" s="229" t="s">
        <v>1566</v>
      </c>
      <c r="C1399" s="230"/>
      <c r="D1399" s="230"/>
      <c r="E1399" s="230"/>
      <c r="F1399" s="231"/>
      <c r="G1399" s="232" t="s">
        <v>281</v>
      </c>
      <c r="H1399" s="233"/>
      <c r="I1399" s="169">
        <v>177.73</v>
      </c>
      <c r="J1399" s="236">
        <v>17.89</v>
      </c>
      <c r="K1399" s="237"/>
      <c r="L1399" s="169">
        <v>195.62</v>
      </c>
    </row>
    <row r="1400" spans="1:12">
      <c r="A1400" s="166">
        <v>81824</v>
      </c>
      <c r="B1400" s="229" t="s">
        <v>2334</v>
      </c>
      <c r="C1400" s="230"/>
      <c r="D1400" s="230"/>
      <c r="E1400" s="230"/>
      <c r="F1400" s="231"/>
      <c r="G1400" s="232" t="s">
        <v>334</v>
      </c>
      <c r="H1400" s="233"/>
      <c r="I1400" s="169">
        <v>111.2</v>
      </c>
      <c r="J1400" s="238">
        <v>145.12</v>
      </c>
      <c r="K1400" s="239"/>
      <c r="L1400" s="169">
        <v>256.32</v>
      </c>
    </row>
    <row r="1401" spans="1:12">
      <c r="A1401" s="166">
        <v>81825</v>
      </c>
      <c r="B1401" s="229" t="s">
        <v>2335</v>
      </c>
      <c r="C1401" s="230"/>
      <c r="D1401" s="230"/>
      <c r="E1401" s="230"/>
      <c r="F1401" s="231"/>
      <c r="G1401" s="232" t="s">
        <v>281</v>
      </c>
      <c r="H1401" s="233"/>
      <c r="I1401" s="168">
        <v>92.75</v>
      </c>
      <c r="J1401" s="238">
        <v>200.66</v>
      </c>
      <c r="K1401" s="239"/>
      <c r="L1401" s="169">
        <v>293.41000000000003</v>
      </c>
    </row>
    <row r="1402" spans="1:12">
      <c r="A1402" s="166">
        <v>81826</v>
      </c>
      <c r="B1402" s="229" t="s">
        <v>2336</v>
      </c>
      <c r="C1402" s="230"/>
      <c r="D1402" s="230"/>
      <c r="E1402" s="230"/>
      <c r="F1402" s="231"/>
      <c r="G1402" s="232" t="s">
        <v>281</v>
      </c>
      <c r="H1402" s="233"/>
      <c r="I1402" s="168">
        <v>26.73</v>
      </c>
      <c r="J1402" s="236">
        <v>10.95</v>
      </c>
      <c r="K1402" s="237"/>
      <c r="L1402" s="168">
        <v>37.68</v>
      </c>
    </row>
    <row r="1403" spans="1:12">
      <c r="A1403" s="166">
        <v>81827</v>
      </c>
      <c r="B1403" s="229" t="s">
        <v>2337</v>
      </c>
      <c r="C1403" s="230"/>
      <c r="D1403" s="230"/>
      <c r="E1403" s="230"/>
      <c r="F1403" s="231"/>
      <c r="G1403" s="232" t="s">
        <v>281</v>
      </c>
      <c r="H1403" s="233"/>
      <c r="I1403" s="168">
        <v>87.92</v>
      </c>
      <c r="J1403" s="238">
        <v>182.88</v>
      </c>
      <c r="K1403" s="239"/>
      <c r="L1403" s="169">
        <v>270.8</v>
      </c>
    </row>
    <row r="1404" spans="1:12">
      <c r="A1404" s="166">
        <v>81828</v>
      </c>
      <c r="B1404" s="229" t="s">
        <v>2338</v>
      </c>
      <c r="C1404" s="230"/>
      <c r="D1404" s="230"/>
      <c r="E1404" s="230"/>
      <c r="F1404" s="231"/>
      <c r="G1404" s="232" t="s">
        <v>281</v>
      </c>
      <c r="H1404" s="233"/>
      <c r="I1404" s="169">
        <v>182.05</v>
      </c>
      <c r="J1404" s="238">
        <v>209.34</v>
      </c>
      <c r="K1404" s="239"/>
      <c r="L1404" s="169">
        <v>391.39</v>
      </c>
    </row>
    <row r="1405" spans="1:12">
      <c r="A1405" s="166">
        <v>81829</v>
      </c>
      <c r="B1405" s="229" t="s">
        <v>2339</v>
      </c>
      <c r="C1405" s="230"/>
      <c r="D1405" s="230"/>
      <c r="E1405" s="230"/>
      <c r="F1405" s="231"/>
      <c r="G1405" s="232" t="s">
        <v>273</v>
      </c>
      <c r="H1405" s="233"/>
      <c r="I1405" s="168">
        <v>33</v>
      </c>
      <c r="J1405" s="236">
        <v>13.48</v>
      </c>
      <c r="K1405" s="237"/>
      <c r="L1405" s="168">
        <v>46.48</v>
      </c>
    </row>
    <row r="1406" spans="1:12">
      <c r="A1406" s="166">
        <v>81830</v>
      </c>
      <c r="B1406" s="229" t="s">
        <v>2340</v>
      </c>
      <c r="C1406" s="230"/>
      <c r="D1406" s="230"/>
      <c r="E1406" s="230"/>
      <c r="F1406" s="231"/>
      <c r="G1406" s="232" t="s">
        <v>292</v>
      </c>
      <c r="H1406" s="233"/>
      <c r="I1406" s="169">
        <v>231.96</v>
      </c>
      <c r="J1406" s="238">
        <v>307.08</v>
      </c>
      <c r="K1406" s="239"/>
      <c r="L1406" s="169">
        <v>539.04</v>
      </c>
    </row>
    <row r="1407" spans="1:12">
      <c r="A1407" s="166">
        <v>81831</v>
      </c>
      <c r="B1407" s="229" t="s">
        <v>2341</v>
      </c>
      <c r="C1407" s="230"/>
      <c r="D1407" s="230"/>
      <c r="E1407" s="230"/>
      <c r="F1407" s="231"/>
      <c r="G1407" s="232" t="s">
        <v>273</v>
      </c>
      <c r="H1407" s="233"/>
      <c r="I1407" s="168">
        <v>33.909999999999997</v>
      </c>
      <c r="J1407" s="236">
        <v>64.150000000000006</v>
      </c>
      <c r="K1407" s="237"/>
      <c r="L1407" s="168">
        <v>98.06</v>
      </c>
    </row>
    <row r="1408" spans="1:12">
      <c r="A1408" s="166">
        <v>81832</v>
      </c>
      <c r="B1408" s="229" t="s">
        <v>2342</v>
      </c>
      <c r="C1408" s="230"/>
      <c r="D1408" s="230"/>
      <c r="E1408" s="230"/>
      <c r="F1408" s="231"/>
      <c r="G1408" s="232" t="s">
        <v>273</v>
      </c>
      <c r="H1408" s="233"/>
      <c r="I1408" s="168">
        <v>61.7</v>
      </c>
      <c r="J1408" s="236">
        <v>95.31</v>
      </c>
      <c r="K1408" s="237"/>
      <c r="L1408" s="169">
        <v>157.01</v>
      </c>
    </row>
    <row r="1409" spans="1:12">
      <c r="A1409" s="166">
        <v>81833</v>
      </c>
      <c r="B1409" s="229" t="s">
        <v>2343</v>
      </c>
      <c r="C1409" s="230"/>
      <c r="D1409" s="230"/>
      <c r="E1409" s="230"/>
      <c r="F1409" s="231"/>
      <c r="G1409" s="232" t="s">
        <v>292</v>
      </c>
      <c r="H1409" s="233"/>
      <c r="I1409" s="167">
        <v>0</v>
      </c>
      <c r="J1409" s="236">
        <v>34.33</v>
      </c>
      <c r="K1409" s="237"/>
      <c r="L1409" s="168">
        <v>34.33</v>
      </c>
    </row>
    <row r="1410" spans="1:12">
      <c r="A1410" s="166">
        <v>81834</v>
      </c>
      <c r="B1410" s="229" t="s">
        <v>2344</v>
      </c>
      <c r="C1410" s="230"/>
      <c r="D1410" s="230"/>
      <c r="E1410" s="230"/>
      <c r="F1410" s="231"/>
      <c r="G1410" s="232" t="s">
        <v>292</v>
      </c>
      <c r="H1410" s="233"/>
      <c r="I1410" s="168">
        <v>90.38</v>
      </c>
      <c r="J1410" s="236">
        <v>20.260000000000002</v>
      </c>
      <c r="K1410" s="237"/>
      <c r="L1410" s="169">
        <v>110.64</v>
      </c>
    </row>
    <row r="1411" spans="1:12">
      <c r="A1411" s="166">
        <v>81835</v>
      </c>
      <c r="B1411" s="229" t="s">
        <v>2345</v>
      </c>
      <c r="C1411" s="230"/>
      <c r="D1411" s="230"/>
      <c r="E1411" s="230"/>
      <c r="F1411" s="231"/>
      <c r="G1411" s="232" t="s">
        <v>273</v>
      </c>
      <c r="H1411" s="233"/>
      <c r="I1411" s="168">
        <v>29.42</v>
      </c>
      <c r="J1411" s="236">
        <v>12.03</v>
      </c>
      <c r="K1411" s="237"/>
      <c r="L1411" s="168">
        <v>41.45</v>
      </c>
    </row>
    <row r="1412" spans="1:12">
      <c r="A1412" s="166">
        <v>81840</v>
      </c>
      <c r="B1412" s="229" t="s">
        <v>1572</v>
      </c>
      <c r="C1412" s="230"/>
      <c r="D1412" s="230"/>
      <c r="E1412" s="230"/>
      <c r="F1412" s="231"/>
      <c r="G1412" s="232" t="s">
        <v>281</v>
      </c>
      <c r="H1412" s="233"/>
      <c r="I1412" s="168">
        <v>88.6</v>
      </c>
      <c r="J1412" s="236">
        <v>17.89</v>
      </c>
      <c r="K1412" s="237"/>
      <c r="L1412" s="169">
        <v>106.49</v>
      </c>
    </row>
    <row r="1413" spans="1:12">
      <c r="A1413" s="166">
        <v>81841</v>
      </c>
      <c r="B1413" s="229" t="s">
        <v>1573</v>
      </c>
      <c r="C1413" s="230"/>
      <c r="D1413" s="230"/>
      <c r="E1413" s="230"/>
      <c r="F1413" s="231"/>
      <c r="G1413" s="232" t="s">
        <v>281</v>
      </c>
      <c r="H1413" s="233"/>
      <c r="I1413" s="169">
        <v>245.41</v>
      </c>
      <c r="J1413" s="236">
        <v>39.65</v>
      </c>
      <c r="K1413" s="237"/>
      <c r="L1413" s="169">
        <v>285.06</v>
      </c>
    </row>
    <row r="1414" spans="1:12">
      <c r="A1414" s="166">
        <v>81842</v>
      </c>
      <c r="B1414" s="229" t="s">
        <v>1574</v>
      </c>
      <c r="C1414" s="230"/>
      <c r="D1414" s="230"/>
      <c r="E1414" s="230"/>
      <c r="F1414" s="231"/>
      <c r="G1414" s="232" t="s">
        <v>281</v>
      </c>
      <c r="H1414" s="233"/>
      <c r="I1414" s="169">
        <v>339.2</v>
      </c>
      <c r="J1414" s="236">
        <v>39.65</v>
      </c>
      <c r="K1414" s="237"/>
      <c r="L1414" s="169">
        <v>378.85</v>
      </c>
    </row>
    <row r="1415" spans="1:12">
      <c r="A1415" s="166">
        <v>81846</v>
      </c>
      <c r="B1415" s="229" t="s">
        <v>1575</v>
      </c>
      <c r="C1415" s="230"/>
      <c r="D1415" s="230"/>
      <c r="E1415" s="230"/>
      <c r="F1415" s="231"/>
      <c r="G1415" s="232" t="s">
        <v>334</v>
      </c>
      <c r="H1415" s="233"/>
      <c r="I1415" s="169">
        <v>233.13</v>
      </c>
      <c r="J1415" s="236">
        <v>23.25</v>
      </c>
      <c r="K1415" s="237"/>
      <c r="L1415" s="169">
        <v>256.38</v>
      </c>
    </row>
    <row r="1416" spans="1:12">
      <c r="A1416" s="166">
        <v>81850</v>
      </c>
      <c r="B1416" s="229" t="s">
        <v>1576</v>
      </c>
      <c r="C1416" s="230"/>
      <c r="D1416" s="230"/>
      <c r="E1416" s="230"/>
      <c r="F1416" s="231"/>
      <c r="G1416" s="232" t="s">
        <v>281</v>
      </c>
      <c r="H1416" s="233"/>
      <c r="I1416" s="169">
        <v>119.22</v>
      </c>
      <c r="J1416" s="238">
        <v>118.24</v>
      </c>
      <c r="K1416" s="239"/>
      <c r="L1416" s="169">
        <v>237.46</v>
      </c>
    </row>
    <row r="1417" spans="1:12">
      <c r="A1417" s="166">
        <v>81851</v>
      </c>
      <c r="B1417" s="229" t="s">
        <v>1577</v>
      </c>
      <c r="C1417" s="230"/>
      <c r="D1417" s="230"/>
      <c r="E1417" s="230"/>
      <c r="F1417" s="231"/>
      <c r="G1417" s="232" t="s">
        <v>281</v>
      </c>
      <c r="H1417" s="233"/>
      <c r="I1417" s="169">
        <v>172.79</v>
      </c>
      <c r="J1417" s="238">
        <v>166.25</v>
      </c>
      <c r="K1417" s="239"/>
      <c r="L1417" s="169">
        <v>339.04</v>
      </c>
    </row>
    <row r="1418" spans="1:12">
      <c r="A1418" s="166">
        <v>81852</v>
      </c>
      <c r="B1418" s="229" t="s">
        <v>1578</v>
      </c>
      <c r="C1418" s="230"/>
      <c r="D1418" s="230"/>
      <c r="E1418" s="230"/>
      <c r="F1418" s="231"/>
      <c r="G1418" s="232" t="s">
        <v>334</v>
      </c>
      <c r="H1418" s="233"/>
      <c r="I1418" s="169">
        <v>193.42</v>
      </c>
      <c r="J1418" s="238">
        <v>185.55</v>
      </c>
      <c r="K1418" s="239"/>
      <c r="L1418" s="169">
        <v>378.97</v>
      </c>
    </row>
    <row r="1419" spans="1:12">
      <c r="A1419" s="166">
        <v>81854</v>
      </c>
      <c r="B1419" s="229" t="s">
        <v>1579</v>
      </c>
      <c r="C1419" s="230"/>
      <c r="D1419" s="230"/>
      <c r="E1419" s="230"/>
      <c r="F1419" s="231"/>
      <c r="G1419" s="232" t="s">
        <v>334</v>
      </c>
      <c r="H1419" s="233"/>
      <c r="I1419" s="169">
        <v>739.14</v>
      </c>
      <c r="J1419" s="238">
        <v>640.04999999999995</v>
      </c>
      <c r="K1419" s="239"/>
      <c r="L1419" s="170">
        <v>1379.19</v>
      </c>
    </row>
    <row r="1420" spans="1:12">
      <c r="A1420" s="166">
        <v>81860</v>
      </c>
      <c r="B1420" s="229" t="s">
        <v>1580</v>
      </c>
      <c r="C1420" s="230"/>
      <c r="D1420" s="230"/>
      <c r="E1420" s="230"/>
      <c r="F1420" s="231"/>
      <c r="G1420" s="232" t="s">
        <v>281</v>
      </c>
      <c r="H1420" s="233"/>
      <c r="I1420" s="169">
        <v>179.56</v>
      </c>
      <c r="J1420" s="236">
        <v>79.290000000000006</v>
      </c>
      <c r="K1420" s="237"/>
      <c r="L1420" s="169">
        <v>258.85000000000002</v>
      </c>
    </row>
    <row r="1421" spans="1:12">
      <c r="A1421" s="166">
        <v>81861</v>
      </c>
      <c r="B1421" s="229" t="s">
        <v>1581</v>
      </c>
      <c r="C1421" s="230"/>
      <c r="D1421" s="230"/>
      <c r="E1421" s="230"/>
      <c r="F1421" s="231"/>
      <c r="G1421" s="232" t="s">
        <v>281</v>
      </c>
      <c r="H1421" s="233"/>
      <c r="I1421" s="169">
        <v>317.69</v>
      </c>
      <c r="J1421" s="236">
        <v>79.290000000000006</v>
      </c>
      <c r="K1421" s="237"/>
      <c r="L1421" s="169">
        <v>396.98</v>
      </c>
    </row>
    <row r="1422" spans="1:12">
      <c r="A1422" s="166">
        <v>81865</v>
      </c>
      <c r="B1422" s="229" t="s">
        <v>1582</v>
      </c>
      <c r="C1422" s="230"/>
      <c r="D1422" s="230"/>
      <c r="E1422" s="230"/>
      <c r="F1422" s="231"/>
      <c r="G1422" s="232" t="s">
        <v>281</v>
      </c>
      <c r="H1422" s="233"/>
      <c r="I1422" s="170">
        <v>1034.8</v>
      </c>
      <c r="J1422" s="240">
        <v>1109.1300000000001</v>
      </c>
      <c r="K1422" s="241"/>
      <c r="L1422" s="170">
        <v>2143.9299999999998</v>
      </c>
    </row>
    <row r="1423" spans="1:12">
      <c r="A1423" s="166">
        <v>81866</v>
      </c>
      <c r="B1423" s="229" t="s">
        <v>1583</v>
      </c>
      <c r="C1423" s="230"/>
      <c r="D1423" s="230"/>
      <c r="E1423" s="230"/>
      <c r="F1423" s="231"/>
      <c r="G1423" s="232" t="s">
        <v>281</v>
      </c>
      <c r="H1423" s="233"/>
      <c r="I1423" s="170">
        <v>1323.14</v>
      </c>
      <c r="J1423" s="240">
        <v>1453.18</v>
      </c>
      <c r="K1423" s="241"/>
      <c r="L1423" s="170">
        <v>2776.32</v>
      </c>
    </row>
    <row r="1424" spans="1:12">
      <c r="A1424" s="166">
        <v>81867</v>
      </c>
      <c r="B1424" s="229" t="s">
        <v>1584</v>
      </c>
      <c r="C1424" s="230"/>
      <c r="D1424" s="230"/>
      <c r="E1424" s="230"/>
      <c r="F1424" s="231"/>
      <c r="G1424" s="232" t="s">
        <v>281</v>
      </c>
      <c r="H1424" s="233"/>
      <c r="I1424" s="170">
        <v>1627.87</v>
      </c>
      <c r="J1424" s="240">
        <v>1867.95</v>
      </c>
      <c r="K1424" s="241"/>
      <c r="L1424" s="170">
        <v>3495.82</v>
      </c>
    </row>
    <row r="1425" spans="1:12">
      <c r="A1425" s="166">
        <v>81868</v>
      </c>
      <c r="B1425" s="229" t="s">
        <v>1585</v>
      </c>
      <c r="C1425" s="230"/>
      <c r="D1425" s="230"/>
      <c r="E1425" s="230"/>
      <c r="F1425" s="231"/>
      <c r="G1425" s="232" t="s">
        <v>281</v>
      </c>
      <c r="H1425" s="233"/>
      <c r="I1425" s="170">
        <v>2312.2399999999998</v>
      </c>
      <c r="J1425" s="240">
        <v>2966.49</v>
      </c>
      <c r="K1425" s="241"/>
      <c r="L1425" s="170">
        <v>5278.73</v>
      </c>
    </row>
    <row r="1426" spans="1:12">
      <c r="A1426" s="166">
        <v>81869</v>
      </c>
      <c r="B1426" s="229" t="s">
        <v>1586</v>
      </c>
      <c r="C1426" s="230"/>
      <c r="D1426" s="230"/>
      <c r="E1426" s="230"/>
      <c r="F1426" s="231"/>
      <c r="G1426" s="232" t="s">
        <v>281</v>
      </c>
      <c r="H1426" s="233"/>
      <c r="I1426" s="170">
        <v>3705.93</v>
      </c>
      <c r="J1426" s="240">
        <v>4645.6099999999997</v>
      </c>
      <c r="K1426" s="241"/>
      <c r="L1426" s="170">
        <v>8351.5400000000009</v>
      </c>
    </row>
    <row r="1427" spans="1:12">
      <c r="A1427" s="166">
        <v>81874</v>
      </c>
      <c r="B1427" s="229" t="s">
        <v>1587</v>
      </c>
      <c r="C1427" s="230"/>
      <c r="D1427" s="230"/>
      <c r="E1427" s="230"/>
      <c r="F1427" s="231"/>
      <c r="G1427" s="232" t="s">
        <v>281</v>
      </c>
      <c r="H1427" s="233"/>
      <c r="I1427" s="169">
        <v>450.61</v>
      </c>
      <c r="J1427" s="240">
        <v>1587.44</v>
      </c>
      <c r="K1427" s="241"/>
      <c r="L1427" s="170">
        <v>2038.05</v>
      </c>
    </row>
    <row r="1428" spans="1:12">
      <c r="A1428" s="166">
        <v>81880</v>
      </c>
      <c r="B1428" s="229" t="s">
        <v>1588</v>
      </c>
      <c r="C1428" s="230"/>
      <c r="D1428" s="230"/>
      <c r="E1428" s="230"/>
      <c r="F1428" s="231"/>
      <c r="G1428" s="232" t="s">
        <v>281</v>
      </c>
      <c r="H1428" s="233"/>
      <c r="I1428" s="170">
        <v>8782.34</v>
      </c>
      <c r="J1428" s="240">
        <v>1024.42</v>
      </c>
      <c r="K1428" s="241"/>
      <c r="L1428" s="170">
        <v>9806.76</v>
      </c>
    </row>
    <row r="1429" spans="1:12">
      <c r="A1429" s="166">
        <v>81881</v>
      </c>
      <c r="B1429" s="229" t="s">
        <v>1589</v>
      </c>
      <c r="C1429" s="230"/>
      <c r="D1429" s="230"/>
      <c r="E1429" s="230"/>
      <c r="F1429" s="231"/>
      <c r="G1429" s="232" t="s">
        <v>281</v>
      </c>
      <c r="H1429" s="233"/>
      <c r="I1429" s="172">
        <v>12641.92</v>
      </c>
      <c r="J1429" s="238">
        <v>905.38</v>
      </c>
      <c r="K1429" s="239"/>
      <c r="L1429" s="172">
        <v>13547.3</v>
      </c>
    </row>
    <row r="1430" spans="1:12">
      <c r="A1430" s="166">
        <v>81882</v>
      </c>
      <c r="B1430" s="229" t="s">
        <v>1590</v>
      </c>
      <c r="C1430" s="230"/>
      <c r="D1430" s="230"/>
      <c r="E1430" s="230"/>
      <c r="F1430" s="231"/>
      <c r="G1430" s="232" t="s">
        <v>281</v>
      </c>
      <c r="H1430" s="233"/>
      <c r="I1430" s="172">
        <v>16499.86</v>
      </c>
      <c r="J1430" s="240">
        <v>1201.69</v>
      </c>
      <c r="K1430" s="241"/>
      <c r="L1430" s="172">
        <v>17701.55</v>
      </c>
    </row>
    <row r="1431" spans="1:12">
      <c r="A1431" s="166">
        <v>81883</v>
      </c>
      <c r="B1431" s="229" t="s">
        <v>1591</v>
      </c>
      <c r="C1431" s="230"/>
      <c r="D1431" s="230"/>
      <c r="E1431" s="230"/>
      <c r="F1431" s="231"/>
      <c r="G1431" s="232" t="s">
        <v>334</v>
      </c>
      <c r="H1431" s="233"/>
      <c r="I1431" s="172">
        <v>19119.330000000002</v>
      </c>
      <c r="J1431" s="240">
        <v>1601.06</v>
      </c>
      <c r="K1431" s="241"/>
      <c r="L1431" s="172">
        <v>20720.39</v>
      </c>
    </row>
    <row r="1432" spans="1:12">
      <c r="A1432" s="166">
        <v>81885</v>
      </c>
      <c r="B1432" s="229" t="s">
        <v>212</v>
      </c>
      <c r="C1432" s="230"/>
      <c r="D1432" s="230"/>
      <c r="E1432" s="230"/>
      <c r="F1432" s="231"/>
      <c r="G1432" s="232" t="s">
        <v>281</v>
      </c>
      <c r="H1432" s="233"/>
      <c r="I1432" s="167">
        <v>4.2</v>
      </c>
      <c r="J1432" s="234">
        <v>1.85</v>
      </c>
      <c r="K1432" s="235"/>
      <c r="L1432" s="167">
        <v>6.05</v>
      </c>
    </row>
    <row r="1433" spans="1:12">
      <c r="A1433" s="166">
        <v>81888</v>
      </c>
      <c r="B1433" s="229" t="s">
        <v>1592</v>
      </c>
      <c r="C1433" s="230"/>
      <c r="D1433" s="230"/>
      <c r="E1433" s="230"/>
      <c r="F1433" s="231"/>
      <c r="G1433" s="232" t="s">
        <v>281</v>
      </c>
      <c r="H1433" s="233"/>
      <c r="I1433" s="168">
        <v>44.27</v>
      </c>
      <c r="J1433" s="234">
        <v>7.4</v>
      </c>
      <c r="K1433" s="235"/>
      <c r="L1433" s="168">
        <v>51.67</v>
      </c>
    </row>
    <row r="1434" spans="1:12">
      <c r="A1434" s="166">
        <v>81889</v>
      </c>
      <c r="B1434" s="229" t="s">
        <v>1593</v>
      </c>
      <c r="C1434" s="230"/>
      <c r="D1434" s="230"/>
      <c r="E1434" s="230"/>
      <c r="F1434" s="231"/>
      <c r="G1434" s="232" t="s">
        <v>281</v>
      </c>
      <c r="H1434" s="233"/>
      <c r="I1434" s="168">
        <v>59.5</v>
      </c>
      <c r="J1434" s="234">
        <v>8.98</v>
      </c>
      <c r="K1434" s="235"/>
      <c r="L1434" s="168">
        <v>68.48</v>
      </c>
    </row>
    <row r="1435" spans="1:12">
      <c r="A1435" s="166">
        <v>81890</v>
      </c>
      <c r="B1435" s="229" t="s">
        <v>1594</v>
      </c>
      <c r="C1435" s="230"/>
      <c r="D1435" s="230"/>
      <c r="E1435" s="230"/>
      <c r="F1435" s="231"/>
      <c r="G1435" s="232" t="s">
        <v>281</v>
      </c>
      <c r="H1435" s="233"/>
      <c r="I1435" s="168">
        <v>64.63</v>
      </c>
      <c r="J1435" s="236">
        <v>10.57</v>
      </c>
      <c r="K1435" s="237"/>
      <c r="L1435" s="168">
        <v>75.2</v>
      </c>
    </row>
    <row r="1436" spans="1:12">
      <c r="A1436" s="166">
        <v>81891</v>
      </c>
      <c r="B1436" s="229" t="s">
        <v>1595</v>
      </c>
      <c r="C1436" s="230"/>
      <c r="D1436" s="230"/>
      <c r="E1436" s="230"/>
      <c r="F1436" s="231"/>
      <c r="G1436" s="232" t="s">
        <v>281</v>
      </c>
      <c r="H1436" s="233"/>
      <c r="I1436" s="168">
        <v>95.2</v>
      </c>
      <c r="J1436" s="236">
        <v>11.9</v>
      </c>
      <c r="K1436" s="237"/>
      <c r="L1436" s="169">
        <v>107.1</v>
      </c>
    </row>
    <row r="1437" spans="1:12">
      <c r="A1437" s="166">
        <v>81892</v>
      </c>
      <c r="B1437" s="229" t="s">
        <v>1596</v>
      </c>
      <c r="C1437" s="230"/>
      <c r="D1437" s="230"/>
      <c r="E1437" s="230"/>
      <c r="F1437" s="231"/>
      <c r="G1437" s="232" t="s">
        <v>281</v>
      </c>
      <c r="H1437" s="233"/>
      <c r="I1437" s="169">
        <v>119</v>
      </c>
      <c r="J1437" s="236">
        <v>14.27</v>
      </c>
      <c r="K1437" s="237"/>
      <c r="L1437" s="169">
        <v>133.27000000000001</v>
      </c>
    </row>
    <row r="1438" spans="1:12">
      <c r="A1438" s="166">
        <v>81920</v>
      </c>
      <c r="B1438" s="229" t="s">
        <v>1448</v>
      </c>
      <c r="C1438" s="230"/>
      <c r="D1438" s="230"/>
      <c r="E1438" s="230"/>
      <c r="F1438" s="231"/>
      <c r="G1438" s="232"/>
      <c r="H1438" s="233"/>
      <c r="I1438" s="167">
        <v>0</v>
      </c>
      <c r="J1438" s="234">
        <v>0</v>
      </c>
      <c r="K1438" s="235"/>
      <c r="L1438" s="167">
        <v>0</v>
      </c>
    </row>
    <row r="1439" spans="1:12">
      <c r="A1439" s="166">
        <v>81921</v>
      </c>
      <c r="B1439" s="229" t="s">
        <v>1597</v>
      </c>
      <c r="C1439" s="230"/>
      <c r="D1439" s="230"/>
      <c r="E1439" s="230"/>
      <c r="F1439" s="231"/>
      <c r="G1439" s="232" t="s">
        <v>281</v>
      </c>
      <c r="H1439" s="233"/>
      <c r="I1439" s="167">
        <v>1.54</v>
      </c>
      <c r="J1439" s="234">
        <v>7.4</v>
      </c>
      <c r="K1439" s="235"/>
      <c r="L1439" s="167">
        <v>8.94</v>
      </c>
    </row>
    <row r="1440" spans="1:12">
      <c r="A1440" s="166">
        <v>81922</v>
      </c>
      <c r="B1440" s="229" t="s">
        <v>1598</v>
      </c>
      <c r="C1440" s="230"/>
      <c r="D1440" s="230"/>
      <c r="E1440" s="230"/>
      <c r="F1440" s="231"/>
      <c r="G1440" s="232" t="s">
        <v>281</v>
      </c>
      <c r="H1440" s="233"/>
      <c r="I1440" s="167">
        <v>2.2400000000000002</v>
      </c>
      <c r="J1440" s="234">
        <v>7.4</v>
      </c>
      <c r="K1440" s="235"/>
      <c r="L1440" s="167">
        <v>9.64</v>
      </c>
    </row>
    <row r="1441" spans="1:12">
      <c r="A1441" s="166">
        <v>81923</v>
      </c>
      <c r="B1441" s="229" t="s">
        <v>1599</v>
      </c>
      <c r="C1441" s="230"/>
      <c r="D1441" s="230"/>
      <c r="E1441" s="230"/>
      <c r="F1441" s="231"/>
      <c r="G1441" s="232" t="s">
        <v>281</v>
      </c>
      <c r="H1441" s="233"/>
      <c r="I1441" s="167">
        <v>4.8499999999999996</v>
      </c>
      <c r="J1441" s="234">
        <v>9.52</v>
      </c>
      <c r="K1441" s="235"/>
      <c r="L1441" s="168">
        <v>14.37</v>
      </c>
    </row>
    <row r="1442" spans="1:12">
      <c r="A1442" s="166">
        <v>81924</v>
      </c>
      <c r="B1442" s="229" t="s">
        <v>1600</v>
      </c>
      <c r="C1442" s="230"/>
      <c r="D1442" s="230"/>
      <c r="E1442" s="230"/>
      <c r="F1442" s="231"/>
      <c r="G1442" s="232" t="s">
        <v>281</v>
      </c>
      <c r="H1442" s="233"/>
      <c r="I1442" s="167">
        <v>5.8</v>
      </c>
      <c r="J1442" s="236">
        <v>11.9</v>
      </c>
      <c r="K1442" s="237"/>
      <c r="L1442" s="168">
        <v>17.7</v>
      </c>
    </row>
    <row r="1443" spans="1:12">
      <c r="A1443" s="166">
        <v>81927</v>
      </c>
      <c r="B1443" s="229" t="s">
        <v>1601</v>
      </c>
      <c r="C1443" s="230"/>
      <c r="D1443" s="230"/>
      <c r="E1443" s="230"/>
      <c r="F1443" s="231"/>
      <c r="G1443" s="232" t="s">
        <v>281</v>
      </c>
      <c r="H1443" s="233"/>
      <c r="I1443" s="167">
        <v>3.11</v>
      </c>
      <c r="J1443" s="234">
        <v>7.4</v>
      </c>
      <c r="K1443" s="235"/>
      <c r="L1443" s="168">
        <v>10.51</v>
      </c>
    </row>
    <row r="1444" spans="1:12">
      <c r="A1444" s="166">
        <v>81928</v>
      </c>
      <c r="B1444" s="229" t="s">
        <v>1602</v>
      </c>
      <c r="C1444" s="230"/>
      <c r="D1444" s="230"/>
      <c r="E1444" s="230"/>
      <c r="F1444" s="231"/>
      <c r="G1444" s="232" t="s">
        <v>281</v>
      </c>
      <c r="H1444" s="233"/>
      <c r="I1444" s="167">
        <v>3.89</v>
      </c>
      <c r="J1444" s="234">
        <v>7.4</v>
      </c>
      <c r="K1444" s="235"/>
      <c r="L1444" s="168">
        <v>11.29</v>
      </c>
    </row>
    <row r="1445" spans="1:12">
      <c r="A1445" s="166">
        <v>81935</v>
      </c>
      <c r="B1445" s="229" t="s">
        <v>206</v>
      </c>
      <c r="C1445" s="230"/>
      <c r="D1445" s="230"/>
      <c r="E1445" s="230"/>
      <c r="F1445" s="231"/>
      <c r="G1445" s="232" t="s">
        <v>281</v>
      </c>
      <c r="H1445" s="233"/>
      <c r="I1445" s="167">
        <v>1.05</v>
      </c>
      <c r="J1445" s="234">
        <v>7.4</v>
      </c>
      <c r="K1445" s="235"/>
      <c r="L1445" s="167">
        <v>8.4499999999999993</v>
      </c>
    </row>
    <row r="1446" spans="1:12">
      <c r="A1446" s="166">
        <v>81936</v>
      </c>
      <c r="B1446" s="229" t="s">
        <v>205</v>
      </c>
      <c r="C1446" s="230"/>
      <c r="D1446" s="230"/>
      <c r="E1446" s="230"/>
      <c r="F1446" s="231"/>
      <c r="G1446" s="232" t="s">
        <v>281</v>
      </c>
      <c r="H1446" s="233"/>
      <c r="I1446" s="167">
        <v>1.73</v>
      </c>
      <c r="J1446" s="234">
        <v>7.4</v>
      </c>
      <c r="K1446" s="235"/>
      <c r="L1446" s="167">
        <v>9.1300000000000008</v>
      </c>
    </row>
    <row r="1447" spans="1:12">
      <c r="A1447" s="166">
        <v>81937</v>
      </c>
      <c r="B1447" s="229" t="s">
        <v>207</v>
      </c>
      <c r="C1447" s="230"/>
      <c r="D1447" s="230"/>
      <c r="E1447" s="230"/>
      <c r="F1447" s="231"/>
      <c r="G1447" s="232" t="s">
        <v>281</v>
      </c>
      <c r="H1447" s="233"/>
      <c r="I1447" s="167">
        <v>4</v>
      </c>
      <c r="J1447" s="234">
        <v>9.52</v>
      </c>
      <c r="K1447" s="235"/>
      <c r="L1447" s="168">
        <v>13.52</v>
      </c>
    </row>
    <row r="1448" spans="1:12">
      <c r="A1448" s="166">
        <v>81938</v>
      </c>
      <c r="B1448" s="229" t="s">
        <v>208</v>
      </c>
      <c r="C1448" s="230"/>
      <c r="D1448" s="230"/>
      <c r="E1448" s="230"/>
      <c r="F1448" s="231"/>
      <c r="G1448" s="232" t="s">
        <v>281</v>
      </c>
      <c r="H1448" s="233"/>
      <c r="I1448" s="167">
        <v>5.45</v>
      </c>
      <c r="J1448" s="236">
        <v>11.9</v>
      </c>
      <c r="K1448" s="237"/>
      <c r="L1448" s="168">
        <v>17.350000000000001</v>
      </c>
    </row>
    <row r="1449" spans="1:12">
      <c r="A1449" s="166">
        <v>81946</v>
      </c>
      <c r="B1449" s="229" t="s">
        <v>1603</v>
      </c>
      <c r="C1449" s="230"/>
      <c r="D1449" s="230"/>
      <c r="E1449" s="230"/>
      <c r="F1449" s="231"/>
      <c r="G1449" s="232" t="s">
        <v>281</v>
      </c>
      <c r="H1449" s="233"/>
      <c r="I1449" s="168">
        <v>13.34</v>
      </c>
      <c r="J1449" s="236">
        <v>11.9</v>
      </c>
      <c r="K1449" s="237"/>
      <c r="L1449" s="168">
        <v>25.24</v>
      </c>
    </row>
    <row r="1450" spans="1:12">
      <c r="A1450" s="166">
        <v>81960</v>
      </c>
      <c r="B1450" s="229" t="s">
        <v>1604</v>
      </c>
      <c r="C1450" s="230"/>
      <c r="D1450" s="230"/>
      <c r="E1450" s="230"/>
      <c r="F1450" s="231"/>
      <c r="G1450" s="232"/>
      <c r="H1450" s="233"/>
      <c r="I1450" s="167">
        <v>0</v>
      </c>
      <c r="J1450" s="234">
        <v>0</v>
      </c>
      <c r="K1450" s="235"/>
      <c r="L1450" s="167">
        <v>0</v>
      </c>
    </row>
    <row r="1451" spans="1:12">
      <c r="A1451" s="166">
        <v>81961</v>
      </c>
      <c r="B1451" s="229" t="s">
        <v>1605</v>
      </c>
      <c r="C1451" s="230"/>
      <c r="D1451" s="230"/>
      <c r="E1451" s="230"/>
      <c r="F1451" s="231"/>
      <c r="G1451" s="232" t="s">
        <v>281</v>
      </c>
      <c r="H1451" s="233"/>
      <c r="I1451" s="167">
        <v>3.13</v>
      </c>
      <c r="J1451" s="234">
        <v>7.67</v>
      </c>
      <c r="K1451" s="235"/>
      <c r="L1451" s="168">
        <v>10.8</v>
      </c>
    </row>
    <row r="1452" spans="1:12">
      <c r="A1452" s="166">
        <v>81965</v>
      </c>
      <c r="B1452" s="229" t="s">
        <v>1606</v>
      </c>
      <c r="C1452" s="230"/>
      <c r="D1452" s="230"/>
      <c r="E1452" s="230"/>
      <c r="F1452" s="231"/>
      <c r="G1452" s="232" t="s">
        <v>281</v>
      </c>
      <c r="H1452" s="233"/>
      <c r="I1452" s="167">
        <v>8.48</v>
      </c>
      <c r="J1452" s="234">
        <v>4.49</v>
      </c>
      <c r="K1452" s="235"/>
      <c r="L1452" s="168">
        <v>12.97</v>
      </c>
    </row>
    <row r="1453" spans="1:12">
      <c r="A1453" s="166">
        <v>81970</v>
      </c>
      <c r="B1453" s="229" t="s">
        <v>209</v>
      </c>
      <c r="C1453" s="230"/>
      <c r="D1453" s="230"/>
      <c r="E1453" s="230"/>
      <c r="F1453" s="231"/>
      <c r="G1453" s="232" t="s">
        <v>281</v>
      </c>
      <c r="H1453" s="233"/>
      <c r="I1453" s="167">
        <v>5.39</v>
      </c>
      <c r="J1453" s="234">
        <v>7.67</v>
      </c>
      <c r="K1453" s="235"/>
      <c r="L1453" s="168">
        <v>13.06</v>
      </c>
    </row>
    <row r="1454" spans="1:12">
      <c r="A1454" s="166">
        <v>81971</v>
      </c>
      <c r="B1454" s="229" t="s">
        <v>1607</v>
      </c>
      <c r="C1454" s="230"/>
      <c r="D1454" s="230"/>
      <c r="E1454" s="230"/>
      <c r="F1454" s="231"/>
      <c r="G1454" s="232" t="s">
        <v>281</v>
      </c>
      <c r="H1454" s="233"/>
      <c r="I1454" s="167">
        <v>9.1</v>
      </c>
      <c r="J1454" s="234">
        <v>9.7799999999999994</v>
      </c>
      <c r="K1454" s="235"/>
      <c r="L1454" s="168">
        <v>18.88</v>
      </c>
    </row>
    <row r="1455" spans="1:12">
      <c r="A1455" s="166">
        <v>81972</v>
      </c>
      <c r="B1455" s="229" t="s">
        <v>210</v>
      </c>
      <c r="C1455" s="230"/>
      <c r="D1455" s="230"/>
      <c r="E1455" s="230"/>
      <c r="F1455" s="231"/>
      <c r="G1455" s="232" t="s">
        <v>281</v>
      </c>
      <c r="H1455" s="233"/>
      <c r="I1455" s="168">
        <v>11.92</v>
      </c>
      <c r="J1455" s="234">
        <v>9.7799999999999994</v>
      </c>
      <c r="K1455" s="235"/>
      <c r="L1455" s="168">
        <v>21.7</v>
      </c>
    </row>
    <row r="1456" spans="1:12">
      <c r="A1456" s="166">
        <v>81973</v>
      </c>
      <c r="B1456" s="229" t="s">
        <v>1608</v>
      </c>
      <c r="C1456" s="230"/>
      <c r="D1456" s="230"/>
      <c r="E1456" s="230"/>
      <c r="F1456" s="231"/>
      <c r="G1456" s="232" t="s">
        <v>281</v>
      </c>
      <c r="H1456" s="233"/>
      <c r="I1456" s="168">
        <v>11.48</v>
      </c>
      <c r="J1456" s="236">
        <v>12.16</v>
      </c>
      <c r="K1456" s="237"/>
      <c r="L1456" s="168">
        <v>23.64</v>
      </c>
    </row>
    <row r="1457" spans="1:12">
      <c r="A1457" s="166">
        <v>81974</v>
      </c>
      <c r="B1457" s="229" t="s">
        <v>211</v>
      </c>
      <c r="C1457" s="230"/>
      <c r="D1457" s="230"/>
      <c r="E1457" s="230"/>
      <c r="F1457" s="231"/>
      <c r="G1457" s="232" t="s">
        <v>281</v>
      </c>
      <c r="H1457" s="233"/>
      <c r="I1457" s="168">
        <v>15.47</v>
      </c>
      <c r="J1457" s="236">
        <v>12.16</v>
      </c>
      <c r="K1457" s="237"/>
      <c r="L1457" s="168">
        <v>27.63</v>
      </c>
    </row>
    <row r="1458" spans="1:12">
      <c r="A1458" s="166">
        <v>81975</v>
      </c>
      <c r="B1458" s="229" t="s">
        <v>1609</v>
      </c>
      <c r="C1458" s="230"/>
      <c r="D1458" s="230"/>
      <c r="E1458" s="230"/>
      <c r="F1458" s="231"/>
      <c r="G1458" s="232" t="s">
        <v>281</v>
      </c>
      <c r="H1458" s="233"/>
      <c r="I1458" s="168">
        <v>15.04</v>
      </c>
      <c r="J1458" s="236">
        <v>12.16</v>
      </c>
      <c r="K1458" s="237"/>
      <c r="L1458" s="168">
        <v>27.2</v>
      </c>
    </row>
    <row r="1459" spans="1:12">
      <c r="A1459" s="166">
        <v>81981</v>
      </c>
      <c r="B1459" s="229" t="s">
        <v>1610</v>
      </c>
      <c r="C1459" s="230"/>
      <c r="D1459" s="230"/>
      <c r="E1459" s="230"/>
      <c r="F1459" s="231"/>
      <c r="G1459" s="232" t="s">
        <v>281</v>
      </c>
      <c r="H1459" s="233"/>
      <c r="I1459" s="168">
        <v>13.24</v>
      </c>
      <c r="J1459" s="234">
        <v>9.7799999999999994</v>
      </c>
      <c r="K1459" s="235"/>
      <c r="L1459" s="168">
        <v>23.02</v>
      </c>
    </row>
    <row r="1460" spans="1:12">
      <c r="A1460" s="166">
        <v>82000</v>
      </c>
      <c r="B1460" s="229" t="s">
        <v>1611</v>
      </c>
      <c r="C1460" s="230"/>
      <c r="D1460" s="230"/>
      <c r="E1460" s="230"/>
      <c r="F1460" s="231"/>
      <c r="G1460" s="232"/>
      <c r="H1460" s="233"/>
      <c r="I1460" s="167">
        <v>0</v>
      </c>
      <c r="J1460" s="234">
        <v>0</v>
      </c>
      <c r="K1460" s="235"/>
      <c r="L1460" s="167">
        <v>0</v>
      </c>
    </row>
    <row r="1461" spans="1:12">
      <c r="A1461" s="166">
        <v>82001</v>
      </c>
      <c r="B1461" s="229" t="s">
        <v>1612</v>
      </c>
      <c r="C1461" s="230"/>
      <c r="D1461" s="230"/>
      <c r="E1461" s="230"/>
      <c r="F1461" s="231"/>
      <c r="G1461" s="232" t="s">
        <v>281</v>
      </c>
      <c r="H1461" s="233"/>
      <c r="I1461" s="167">
        <v>0.93</v>
      </c>
      <c r="J1461" s="234">
        <v>3.7</v>
      </c>
      <c r="K1461" s="235"/>
      <c r="L1461" s="167">
        <v>4.63</v>
      </c>
    </row>
    <row r="1462" spans="1:12">
      <c r="A1462" s="166">
        <v>82002</v>
      </c>
      <c r="B1462" s="229" t="s">
        <v>183</v>
      </c>
      <c r="C1462" s="230"/>
      <c r="D1462" s="230"/>
      <c r="E1462" s="230"/>
      <c r="F1462" s="231"/>
      <c r="G1462" s="232" t="s">
        <v>281</v>
      </c>
      <c r="H1462" s="233"/>
      <c r="I1462" s="167">
        <v>1.95</v>
      </c>
      <c r="J1462" s="234">
        <v>3.7</v>
      </c>
      <c r="K1462" s="235"/>
      <c r="L1462" s="167">
        <v>5.65</v>
      </c>
    </row>
    <row r="1463" spans="1:12">
      <c r="A1463" s="166">
        <v>82003</v>
      </c>
      <c r="B1463" s="229" t="s">
        <v>1613</v>
      </c>
      <c r="C1463" s="230"/>
      <c r="D1463" s="230"/>
      <c r="E1463" s="230"/>
      <c r="F1463" s="231"/>
      <c r="G1463" s="232" t="s">
        <v>281</v>
      </c>
      <c r="H1463" s="233"/>
      <c r="I1463" s="167">
        <v>4.08</v>
      </c>
      <c r="J1463" s="234">
        <v>4.75</v>
      </c>
      <c r="K1463" s="235"/>
      <c r="L1463" s="167">
        <v>8.83</v>
      </c>
    </row>
    <row r="1464" spans="1:12">
      <c r="A1464" s="166">
        <v>82004</v>
      </c>
      <c r="B1464" s="229" t="s">
        <v>1614</v>
      </c>
      <c r="C1464" s="230"/>
      <c r="D1464" s="230"/>
      <c r="E1464" s="230"/>
      <c r="F1464" s="231"/>
      <c r="G1464" s="232" t="s">
        <v>281</v>
      </c>
      <c r="H1464" s="233"/>
      <c r="I1464" s="167">
        <v>4.4000000000000004</v>
      </c>
      <c r="J1464" s="234">
        <v>6.08</v>
      </c>
      <c r="K1464" s="235"/>
      <c r="L1464" s="168">
        <v>10.48</v>
      </c>
    </row>
    <row r="1465" spans="1:12">
      <c r="A1465" s="166">
        <v>82050</v>
      </c>
      <c r="B1465" s="229" t="s">
        <v>1615</v>
      </c>
      <c r="C1465" s="230"/>
      <c r="D1465" s="230"/>
      <c r="E1465" s="230"/>
      <c r="F1465" s="231"/>
      <c r="G1465" s="232"/>
      <c r="H1465" s="233"/>
      <c r="I1465" s="167">
        <v>0</v>
      </c>
      <c r="J1465" s="234">
        <v>0</v>
      </c>
      <c r="K1465" s="235"/>
      <c r="L1465" s="167">
        <v>0</v>
      </c>
    </row>
    <row r="1466" spans="1:12">
      <c r="A1466" s="166">
        <v>82051</v>
      </c>
      <c r="B1466" s="229" t="s">
        <v>1616</v>
      </c>
      <c r="C1466" s="230"/>
      <c r="D1466" s="230"/>
      <c r="E1466" s="230"/>
      <c r="F1466" s="231"/>
      <c r="G1466" s="232" t="s">
        <v>281</v>
      </c>
      <c r="H1466" s="233"/>
      <c r="I1466" s="167">
        <v>4.3899999999999997</v>
      </c>
      <c r="J1466" s="234">
        <v>2.64</v>
      </c>
      <c r="K1466" s="235"/>
      <c r="L1466" s="167">
        <v>7.03</v>
      </c>
    </row>
    <row r="1467" spans="1:12">
      <c r="A1467" s="166">
        <v>82052</v>
      </c>
      <c r="B1467" s="229" t="s">
        <v>1617</v>
      </c>
      <c r="C1467" s="230"/>
      <c r="D1467" s="230"/>
      <c r="E1467" s="230"/>
      <c r="F1467" s="231"/>
      <c r="G1467" s="232" t="s">
        <v>281</v>
      </c>
      <c r="H1467" s="233"/>
      <c r="I1467" s="167">
        <v>6.23</v>
      </c>
      <c r="J1467" s="234">
        <v>2.64</v>
      </c>
      <c r="K1467" s="235"/>
      <c r="L1467" s="167">
        <v>8.8699999999999992</v>
      </c>
    </row>
    <row r="1468" spans="1:12">
      <c r="A1468" s="166">
        <v>82053</v>
      </c>
      <c r="B1468" s="229" t="s">
        <v>1618</v>
      </c>
      <c r="C1468" s="230"/>
      <c r="D1468" s="230"/>
      <c r="E1468" s="230"/>
      <c r="F1468" s="231"/>
      <c r="G1468" s="232" t="s">
        <v>281</v>
      </c>
      <c r="H1468" s="233"/>
      <c r="I1468" s="167">
        <v>4.08</v>
      </c>
      <c r="J1468" s="234">
        <v>2.64</v>
      </c>
      <c r="K1468" s="235"/>
      <c r="L1468" s="167">
        <v>6.72</v>
      </c>
    </row>
    <row r="1469" spans="1:12">
      <c r="A1469" s="166">
        <v>82054</v>
      </c>
      <c r="B1469" s="229" t="s">
        <v>1619</v>
      </c>
      <c r="C1469" s="230"/>
      <c r="D1469" s="230"/>
      <c r="E1469" s="230"/>
      <c r="F1469" s="231"/>
      <c r="G1469" s="232" t="s">
        <v>281</v>
      </c>
      <c r="H1469" s="233"/>
      <c r="I1469" s="167">
        <v>5.38</v>
      </c>
      <c r="J1469" s="234">
        <v>2.64</v>
      </c>
      <c r="K1469" s="235"/>
      <c r="L1469" s="167">
        <v>8.02</v>
      </c>
    </row>
    <row r="1470" spans="1:12">
      <c r="A1470" s="166">
        <v>82055</v>
      </c>
      <c r="B1470" s="229" t="s">
        <v>1620</v>
      </c>
      <c r="C1470" s="230"/>
      <c r="D1470" s="230"/>
      <c r="E1470" s="230"/>
      <c r="F1470" s="231"/>
      <c r="G1470" s="232" t="s">
        <v>281</v>
      </c>
      <c r="H1470" s="233"/>
      <c r="I1470" s="167">
        <v>6.47</v>
      </c>
      <c r="J1470" s="234">
        <v>2.64</v>
      </c>
      <c r="K1470" s="235"/>
      <c r="L1470" s="167">
        <v>9.11</v>
      </c>
    </row>
    <row r="1471" spans="1:12">
      <c r="A1471" s="166">
        <v>82070</v>
      </c>
      <c r="B1471" s="229" t="s">
        <v>1621</v>
      </c>
      <c r="C1471" s="230"/>
      <c r="D1471" s="230"/>
      <c r="E1471" s="230"/>
      <c r="F1471" s="231"/>
      <c r="G1471" s="232" t="s">
        <v>281</v>
      </c>
      <c r="H1471" s="233"/>
      <c r="I1471" s="167">
        <v>3.18</v>
      </c>
      <c r="J1471" s="234">
        <v>2.64</v>
      </c>
      <c r="K1471" s="235"/>
      <c r="L1471" s="167">
        <v>5.82</v>
      </c>
    </row>
    <row r="1472" spans="1:12">
      <c r="A1472" s="166">
        <v>82071</v>
      </c>
      <c r="B1472" s="229" t="s">
        <v>1622</v>
      </c>
      <c r="C1472" s="230"/>
      <c r="D1472" s="230"/>
      <c r="E1472" s="230"/>
      <c r="F1472" s="231"/>
      <c r="G1472" s="232" t="s">
        <v>281</v>
      </c>
      <c r="H1472" s="233"/>
      <c r="I1472" s="167">
        <v>5.05</v>
      </c>
      <c r="J1472" s="234">
        <v>2.64</v>
      </c>
      <c r="K1472" s="235"/>
      <c r="L1472" s="167">
        <v>7.69</v>
      </c>
    </row>
    <row r="1473" spans="1:12">
      <c r="A1473" s="166">
        <v>82072</v>
      </c>
      <c r="B1473" s="229" t="s">
        <v>1623</v>
      </c>
      <c r="C1473" s="230"/>
      <c r="D1473" s="230"/>
      <c r="E1473" s="230"/>
      <c r="F1473" s="231"/>
      <c r="G1473" s="232" t="s">
        <v>281</v>
      </c>
      <c r="H1473" s="233"/>
      <c r="I1473" s="167">
        <v>5.16</v>
      </c>
      <c r="J1473" s="234">
        <v>2.64</v>
      </c>
      <c r="K1473" s="235"/>
      <c r="L1473" s="167">
        <v>7.8</v>
      </c>
    </row>
    <row r="1474" spans="1:12">
      <c r="A1474" s="166">
        <v>82100</v>
      </c>
      <c r="B1474" s="229" t="s">
        <v>1624</v>
      </c>
      <c r="C1474" s="230"/>
      <c r="D1474" s="230"/>
      <c r="E1474" s="230"/>
      <c r="F1474" s="231"/>
      <c r="G1474" s="232"/>
      <c r="H1474" s="233"/>
      <c r="I1474" s="167">
        <v>0</v>
      </c>
      <c r="J1474" s="234">
        <v>0</v>
      </c>
      <c r="K1474" s="235"/>
      <c r="L1474" s="167">
        <v>0</v>
      </c>
    </row>
    <row r="1475" spans="1:12">
      <c r="A1475" s="166">
        <v>82101</v>
      </c>
      <c r="B1475" s="229" t="s">
        <v>1625</v>
      </c>
      <c r="C1475" s="230"/>
      <c r="D1475" s="230"/>
      <c r="E1475" s="230"/>
      <c r="F1475" s="231"/>
      <c r="G1475" s="232" t="s">
        <v>281</v>
      </c>
      <c r="H1475" s="233"/>
      <c r="I1475" s="167">
        <v>4.4400000000000004</v>
      </c>
      <c r="J1475" s="234">
        <v>9.52</v>
      </c>
      <c r="K1475" s="235"/>
      <c r="L1475" s="168">
        <v>13.96</v>
      </c>
    </row>
    <row r="1476" spans="1:12">
      <c r="A1476" s="166">
        <v>82102</v>
      </c>
      <c r="B1476" s="229" t="s">
        <v>1626</v>
      </c>
      <c r="C1476" s="230"/>
      <c r="D1476" s="230"/>
      <c r="E1476" s="230"/>
      <c r="F1476" s="231"/>
      <c r="G1476" s="232" t="s">
        <v>281</v>
      </c>
      <c r="H1476" s="233"/>
      <c r="I1476" s="167">
        <v>5.52</v>
      </c>
      <c r="J1476" s="236">
        <v>11.9</v>
      </c>
      <c r="K1476" s="237"/>
      <c r="L1476" s="168">
        <v>17.420000000000002</v>
      </c>
    </row>
    <row r="1477" spans="1:12">
      <c r="A1477" s="166">
        <v>82103</v>
      </c>
      <c r="B1477" s="229" t="s">
        <v>1627</v>
      </c>
      <c r="C1477" s="230"/>
      <c r="D1477" s="230"/>
      <c r="E1477" s="230"/>
      <c r="F1477" s="231"/>
      <c r="G1477" s="232" t="s">
        <v>281</v>
      </c>
      <c r="H1477" s="233"/>
      <c r="I1477" s="167">
        <v>5.04</v>
      </c>
      <c r="J1477" s="236">
        <v>10.57</v>
      </c>
      <c r="K1477" s="237"/>
      <c r="L1477" s="168">
        <v>15.61</v>
      </c>
    </row>
    <row r="1478" spans="1:12">
      <c r="A1478" s="166">
        <v>82150</v>
      </c>
      <c r="B1478" s="229" t="s">
        <v>1628</v>
      </c>
      <c r="C1478" s="230"/>
      <c r="D1478" s="230"/>
      <c r="E1478" s="230"/>
      <c r="F1478" s="231"/>
      <c r="G1478" s="232"/>
      <c r="H1478" s="233"/>
      <c r="I1478" s="167">
        <v>0</v>
      </c>
      <c r="J1478" s="234">
        <v>0</v>
      </c>
      <c r="K1478" s="235"/>
      <c r="L1478" s="167">
        <v>0</v>
      </c>
    </row>
    <row r="1479" spans="1:12">
      <c r="A1479" s="166">
        <v>82151</v>
      </c>
      <c r="B1479" s="229" t="s">
        <v>1629</v>
      </c>
      <c r="C1479" s="230"/>
      <c r="D1479" s="230"/>
      <c r="E1479" s="230"/>
      <c r="F1479" s="231"/>
      <c r="G1479" s="232" t="s">
        <v>281</v>
      </c>
      <c r="H1479" s="233"/>
      <c r="I1479" s="167">
        <v>6.37</v>
      </c>
      <c r="J1479" s="234">
        <v>2.11</v>
      </c>
      <c r="K1479" s="235"/>
      <c r="L1479" s="167">
        <v>8.48</v>
      </c>
    </row>
    <row r="1480" spans="1:12">
      <c r="A1480" s="166">
        <v>82152</v>
      </c>
      <c r="B1480" s="229" t="s">
        <v>1630</v>
      </c>
      <c r="C1480" s="230"/>
      <c r="D1480" s="230"/>
      <c r="E1480" s="230"/>
      <c r="F1480" s="231"/>
      <c r="G1480" s="232" t="s">
        <v>281</v>
      </c>
      <c r="H1480" s="233"/>
      <c r="I1480" s="168">
        <v>25.22</v>
      </c>
      <c r="J1480" s="234">
        <v>2.11</v>
      </c>
      <c r="K1480" s="235"/>
      <c r="L1480" s="168">
        <v>27.33</v>
      </c>
    </row>
    <row r="1481" spans="1:12">
      <c r="A1481" s="166">
        <v>82153</v>
      </c>
      <c r="B1481" s="229" t="s">
        <v>1631</v>
      </c>
      <c r="C1481" s="230"/>
      <c r="D1481" s="230"/>
      <c r="E1481" s="230"/>
      <c r="F1481" s="231"/>
      <c r="G1481" s="232" t="s">
        <v>281</v>
      </c>
      <c r="H1481" s="233"/>
      <c r="I1481" s="167">
        <v>3.07</v>
      </c>
      <c r="J1481" s="234">
        <v>2.11</v>
      </c>
      <c r="K1481" s="235"/>
      <c r="L1481" s="167">
        <v>5.18</v>
      </c>
    </row>
    <row r="1482" spans="1:12">
      <c r="A1482" s="166">
        <v>82154</v>
      </c>
      <c r="B1482" s="229" t="s">
        <v>1632</v>
      </c>
      <c r="C1482" s="230"/>
      <c r="D1482" s="230"/>
      <c r="E1482" s="230"/>
      <c r="F1482" s="231"/>
      <c r="G1482" s="232" t="s">
        <v>281</v>
      </c>
      <c r="H1482" s="233"/>
      <c r="I1482" s="167">
        <v>6.91</v>
      </c>
      <c r="J1482" s="234">
        <v>2.11</v>
      </c>
      <c r="K1482" s="235"/>
      <c r="L1482" s="167">
        <v>9.02</v>
      </c>
    </row>
    <row r="1483" spans="1:12">
      <c r="A1483" s="166">
        <v>82155</v>
      </c>
      <c r="B1483" s="229" t="s">
        <v>1633</v>
      </c>
      <c r="C1483" s="230"/>
      <c r="D1483" s="230"/>
      <c r="E1483" s="230"/>
      <c r="F1483" s="231"/>
      <c r="G1483" s="232" t="s">
        <v>281</v>
      </c>
      <c r="H1483" s="233"/>
      <c r="I1483" s="167">
        <v>8.56</v>
      </c>
      <c r="J1483" s="234">
        <v>2.11</v>
      </c>
      <c r="K1483" s="235"/>
      <c r="L1483" s="168">
        <v>10.67</v>
      </c>
    </row>
    <row r="1484" spans="1:12">
      <c r="A1484" s="166">
        <v>82156</v>
      </c>
      <c r="B1484" s="229" t="s">
        <v>1634</v>
      </c>
      <c r="C1484" s="230"/>
      <c r="D1484" s="230"/>
      <c r="E1484" s="230"/>
      <c r="F1484" s="231"/>
      <c r="G1484" s="232" t="s">
        <v>281</v>
      </c>
      <c r="H1484" s="233"/>
      <c r="I1484" s="168">
        <v>25.22</v>
      </c>
      <c r="J1484" s="234">
        <v>2.11</v>
      </c>
      <c r="K1484" s="235"/>
      <c r="L1484" s="168">
        <v>27.33</v>
      </c>
    </row>
    <row r="1485" spans="1:12">
      <c r="A1485" s="166">
        <v>82157</v>
      </c>
      <c r="B1485" s="229" t="s">
        <v>1635</v>
      </c>
      <c r="C1485" s="230"/>
      <c r="D1485" s="230"/>
      <c r="E1485" s="230"/>
      <c r="F1485" s="231"/>
      <c r="G1485" s="232" t="s">
        <v>281</v>
      </c>
      <c r="H1485" s="233"/>
      <c r="I1485" s="168">
        <v>11.36</v>
      </c>
      <c r="J1485" s="234">
        <v>2.11</v>
      </c>
      <c r="K1485" s="235"/>
      <c r="L1485" s="168">
        <v>13.47</v>
      </c>
    </row>
    <row r="1486" spans="1:12">
      <c r="A1486" s="166">
        <v>82158</v>
      </c>
      <c r="B1486" s="229" t="s">
        <v>1636</v>
      </c>
      <c r="C1486" s="230"/>
      <c r="D1486" s="230"/>
      <c r="E1486" s="230"/>
      <c r="F1486" s="231"/>
      <c r="G1486" s="232" t="s">
        <v>281</v>
      </c>
      <c r="H1486" s="233"/>
      <c r="I1486" s="168">
        <v>46.69</v>
      </c>
      <c r="J1486" s="234">
        <v>2.11</v>
      </c>
      <c r="K1486" s="235"/>
      <c r="L1486" s="168">
        <v>48.8</v>
      </c>
    </row>
    <row r="1487" spans="1:12">
      <c r="A1487" s="166">
        <v>82200</v>
      </c>
      <c r="B1487" s="229" t="s">
        <v>1474</v>
      </c>
      <c r="C1487" s="230"/>
      <c r="D1487" s="230"/>
      <c r="E1487" s="230"/>
      <c r="F1487" s="231"/>
      <c r="G1487" s="232"/>
      <c r="H1487" s="233"/>
      <c r="I1487" s="167">
        <v>0</v>
      </c>
      <c r="J1487" s="234">
        <v>0</v>
      </c>
      <c r="K1487" s="235"/>
      <c r="L1487" s="167">
        <v>0</v>
      </c>
    </row>
    <row r="1488" spans="1:12">
      <c r="A1488" s="166">
        <v>82201</v>
      </c>
      <c r="B1488" s="229" t="s">
        <v>1637</v>
      </c>
      <c r="C1488" s="230"/>
      <c r="D1488" s="230"/>
      <c r="E1488" s="230"/>
      <c r="F1488" s="231"/>
      <c r="G1488" s="232" t="s">
        <v>281</v>
      </c>
      <c r="H1488" s="233"/>
      <c r="I1488" s="167">
        <v>2.19</v>
      </c>
      <c r="J1488" s="234">
        <v>7.67</v>
      </c>
      <c r="K1488" s="235"/>
      <c r="L1488" s="167">
        <v>9.86</v>
      </c>
    </row>
    <row r="1489" spans="1:12">
      <c r="A1489" s="166">
        <v>82220</v>
      </c>
      <c r="B1489" s="229" t="s">
        <v>1638</v>
      </c>
      <c r="C1489" s="230"/>
      <c r="D1489" s="230"/>
      <c r="E1489" s="230"/>
      <c r="F1489" s="231"/>
      <c r="G1489" s="232" t="s">
        <v>281</v>
      </c>
      <c r="H1489" s="233"/>
      <c r="I1489" s="168">
        <v>28.07</v>
      </c>
      <c r="J1489" s="236">
        <v>12.16</v>
      </c>
      <c r="K1489" s="237"/>
      <c r="L1489" s="168">
        <v>40.229999999999997</v>
      </c>
    </row>
    <row r="1490" spans="1:12">
      <c r="A1490" s="166">
        <v>82230</v>
      </c>
      <c r="B1490" s="229" t="s">
        <v>1639</v>
      </c>
      <c r="C1490" s="230"/>
      <c r="D1490" s="230"/>
      <c r="E1490" s="230"/>
      <c r="F1490" s="231"/>
      <c r="G1490" s="232" t="s">
        <v>281</v>
      </c>
      <c r="H1490" s="233"/>
      <c r="I1490" s="167">
        <v>6.6</v>
      </c>
      <c r="J1490" s="234">
        <v>7.67</v>
      </c>
      <c r="K1490" s="235"/>
      <c r="L1490" s="168">
        <v>14.27</v>
      </c>
    </row>
    <row r="1491" spans="1:12">
      <c r="A1491" s="166">
        <v>82231</v>
      </c>
      <c r="B1491" s="229" t="s">
        <v>1640</v>
      </c>
      <c r="C1491" s="230"/>
      <c r="D1491" s="230"/>
      <c r="E1491" s="230"/>
      <c r="F1491" s="231"/>
      <c r="G1491" s="232" t="s">
        <v>281</v>
      </c>
      <c r="H1491" s="233"/>
      <c r="I1491" s="168">
        <v>10.33</v>
      </c>
      <c r="J1491" s="234">
        <v>9.7799999999999994</v>
      </c>
      <c r="K1491" s="235"/>
      <c r="L1491" s="168">
        <v>20.11</v>
      </c>
    </row>
    <row r="1492" spans="1:12">
      <c r="A1492" s="166">
        <v>82232</v>
      </c>
      <c r="B1492" s="229" t="s">
        <v>1641</v>
      </c>
      <c r="C1492" s="230"/>
      <c r="D1492" s="230"/>
      <c r="E1492" s="230"/>
      <c r="F1492" s="231"/>
      <c r="G1492" s="232" t="s">
        <v>281</v>
      </c>
      <c r="H1492" s="233"/>
      <c r="I1492" s="168">
        <v>12.43</v>
      </c>
      <c r="J1492" s="234">
        <v>9.7799999999999994</v>
      </c>
      <c r="K1492" s="235"/>
      <c r="L1492" s="168">
        <v>22.21</v>
      </c>
    </row>
    <row r="1493" spans="1:12">
      <c r="A1493" s="166">
        <v>82233</v>
      </c>
      <c r="B1493" s="229" t="s">
        <v>1642</v>
      </c>
      <c r="C1493" s="230"/>
      <c r="D1493" s="230"/>
      <c r="E1493" s="230"/>
      <c r="F1493" s="231"/>
      <c r="G1493" s="232" t="s">
        <v>281</v>
      </c>
      <c r="H1493" s="233"/>
      <c r="I1493" s="168">
        <v>12.85</v>
      </c>
      <c r="J1493" s="236">
        <v>12.16</v>
      </c>
      <c r="K1493" s="237"/>
      <c r="L1493" s="168">
        <v>25.01</v>
      </c>
    </row>
    <row r="1494" spans="1:12">
      <c r="A1494" s="166">
        <v>82234</v>
      </c>
      <c r="B1494" s="229" t="s">
        <v>1643</v>
      </c>
      <c r="C1494" s="230"/>
      <c r="D1494" s="230"/>
      <c r="E1494" s="230"/>
      <c r="F1494" s="231"/>
      <c r="G1494" s="232" t="s">
        <v>281</v>
      </c>
      <c r="H1494" s="233"/>
      <c r="I1494" s="168">
        <v>11.93</v>
      </c>
      <c r="J1494" s="236">
        <v>12.16</v>
      </c>
      <c r="K1494" s="237"/>
      <c r="L1494" s="168">
        <v>24.09</v>
      </c>
    </row>
    <row r="1495" spans="1:12">
      <c r="A1495" s="166">
        <v>82235</v>
      </c>
      <c r="B1495" s="229" t="s">
        <v>1644</v>
      </c>
      <c r="C1495" s="230"/>
      <c r="D1495" s="230"/>
      <c r="E1495" s="230"/>
      <c r="F1495" s="231"/>
      <c r="G1495" s="232" t="s">
        <v>281</v>
      </c>
      <c r="H1495" s="233"/>
      <c r="I1495" s="168">
        <v>14.65</v>
      </c>
      <c r="J1495" s="236">
        <v>12.16</v>
      </c>
      <c r="K1495" s="237"/>
      <c r="L1495" s="168">
        <v>26.81</v>
      </c>
    </row>
    <row r="1496" spans="1:12">
      <c r="A1496" s="166">
        <v>82300</v>
      </c>
      <c r="B1496" s="229" t="s">
        <v>1645</v>
      </c>
      <c r="C1496" s="230"/>
      <c r="D1496" s="230"/>
      <c r="E1496" s="230"/>
      <c r="F1496" s="231"/>
      <c r="G1496" s="232"/>
      <c r="H1496" s="233"/>
      <c r="I1496" s="167">
        <v>0</v>
      </c>
      <c r="J1496" s="234">
        <v>0</v>
      </c>
      <c r="K1496" s="235"/>
      <c r="L1496" s="167">
        <v>0</v>
      </c>
    </row>
    <row r="1497" spans="1:12">
      <c r="A1497" s="166">
        <v>82301</v>
      </c>
      <c r="B1497" s="229" t="s">
        <v>199</v>
      </c>
      <c r="C1497" s="230"/>
      <c r="D1497" s="230"/>
      <c r="E1497" s="230"/>
      <c r="F1497" s="231"/>
      <c r="G1497" s="232" t="s">
        <v>301</v>
      </c>
      <c r="H1497" s="233"/>
      <c r="I1497" s="167">
        <v>3.55</v>
      </c>
      <c r="J1497" s="234">
        <v>6.34</v>
      </c>
      <c r="K1497" s="235"/>
      <c r="L1497" s="167">
        <v>9.89</v>
      </c>
    </row>
    <row r="1498" spans="1:12">
      <c r="A1498" s="166">
        <v>82302</v>
      </c>
      <c r="B1498" s="229" t="s">
        <v>198</v>
      </c>
      <c r="C1498" s="230"/>
      <c r="D1498" s="230"/>
      <c r="E1498" s="230"/>
      <c r="F1498" s="231"/>
      <c r="G1498" s="232" t="s">
        <v>301</v>
      </c>
      <c r="H1498" s="233"/>
      <c r="I1498" s="167">
        <v>6.09</v>
      </c>
      <c r="J1498" s="234">
        <v>7.93</v>
      </c>
      <c r="K1498" s="235"/>
      <c r="L1498" s="168">
        <v>14.02</v>
      </c>
    </row>
    <row r="1499" spans="1:12">
      <c r="A1499" s="166">
        <v>82303</v>
      </c>
      <c r="B1499" s="229" t="s">
        <v>201</v>
      </c>
      <c r="C1499" s="230"/>
      <c r="D1499" s="230"/>
      <c r="E1499" s="230"/>
      <c r="F1499" s="231"/>
      <c r="G1499" s="232" t="s">
        <v>301</v>
      </c>
      <c r="H1499" s="233"/>
      <c r="I1499" s="167">
        <v>8.24</v>
      </c>
      <c r="J1499" s="236">
        <v>12.68</v>
      </c>
      <c r="K1499" s="237"/>
      <c r="L1499" s="168">
        <v>20.92</v>
      </c>
    </row>
    <row r="1500" spans="1:12">
      <c r="A1500" s="166">
        <v>82304</v>
      </c>
      <c r="B1500" s="229" t="s">
        <v>200</v>
      </c>
      <c r="C1500" s="230"/>
      <c r="D1500" s="230"/>
      <c r="E1500" s="230"/>
      <c r="F1500" s="231"/>
      <c r="G1500" s="232" t="s">
        <v>301</v>
      </c>
      <c r="H1500" s="233"/>
      <c r="I1500" s="167">
        <v>9.36</v>
      </c>
      <c r="J1500" s="236">
        <v>13.75</v>
      </c>
      <c r="K1500" s="237"/>
      <c r="L1500" s="168">
        <v>23.11</v>
      </c>
    </row>
    <row r="1501" spans="1:12">
      <c r="A1501" s="166">
        <v>82331</v>
      </c>
      <c r="B1501" s="229" t="s">
        <v>213</v>
      </c>
      <c r="C1501" s="230"/>
      <c r="D1501" s="230"/>
      <c r="E1501" s="230"/>
      <c r="F1501" s="231"/>
      <c r="G1501" s="232" t="s">
        <v>383</v>
      </c>
      <c r="H1501" s="233"/>
      <c r="I1501" s="168">
        <v>21.9</v>
      </c>
      <c r="J1501" s="236">
        <v>14.8</v>
      </c>
      <c r="K1501" s="237"/>
      <c r="L1501" s="168">
        <v>36.700000000000003</v>
      </c>
    </row>
    <row r="1502" spans="1:12">
      <c r="A1502" s="166">
        <v>82332</v>
      </c>
      <c r="B1502" s="229" t="s">
        <v>1646</v>
      </c>
      <c r="C1502" s="230"/>
      <c r="D1502" s="230"/>
      <c r="E1502" s="230"/>
      <c r="F1502" s="231"/>
      <c r="G1502" s="232" t="s">
        <v>383</v>
      </c>
      <c r="H1502" s="233"/>
      <c r="I1502" s="168">
        <v>39.15</v>
      </c>
      <c r="J1502" s="236">
        <v>15.86</v>
      </c>
      <c r="K1502" s="237"/>
      <c r="L1502" s="168">
        <v>55.01</v>
      </c>
    </row>
    <row r="1503" spans="1:12">
      <c r="A1503" s="166">
        <v>82333</v>
      </c>
      <c r="B1503" s="229" t="s">
        <v>265</v>
      </c>
      <c r="C1503" s="230"/>
      <c r="D1503" s="230"/>
      <c r="E1503" s="230"/>
      <c r="F1503" s="231"/>
      <c r="G1503" s="232" t="s">
        <v>383</v>
      </c>
      <c r="H1503" s="233"/>
      <c r="I1503" s="168">
        <v>60.73</v>
      </c>
      <c r="J1503" s="236">
        <v>15.86</v>
      </c>
      <c r="K1503" s="237"/>
      <c r="L1503" s="168">
        <v>76.59</v>
      </c>
    </row>
    <row r="1504" spans="1:12">
      <c r="A1504" s="166">
        <v>82334</v>
      </c>
      <c r="B1504" s="229" t="s">
        <v>1647</v>
      </c>
      <c r="C1504" s="230"/>
      <c r="D1504" s="230"/>
      <c r="E1504" s="230"/>
      <c r="F1504" s="231"/>
      <c r="G1504" s="232" t="s">
        <v>383</v>
      </c>
      <c r="H1504" s="233"/>
      <c r="I1504" s="168">
        <v>42.46</v>
      </c>
      <c r="J1504" s="236">
        <v>15.86</v>
      </c>
      <c r="K1504" s="237"/>
      <c r="L1504" s="168">
        <v>58.32</v>
      </c>
    </row>
    <row r="1505" spans="1:12">
      <c r="A1505" s="166">
        <v>82341</v>
      </c>
      <c r="B1505" s="229" t="s">
        <v>1648</v>
      </c>
      <c r="C1505" s="230"/>
      <c r="D1505" s="230"/>
      <c r="E1505" s="230"/>
      <c r="F1505" s="231"/>
      <c r="G1505" s="232" t="s">
        <v>301</v>
      </c>
      <c r="H1505" s="233"/>
      <c r="I1505" s="168">
        <v>39.44</v>
      </c>
      <c r="J1505" s="236">
        <v>33.93</v>
      </c>
      <c r="K1505" s="237"/>
      <c r="L1505" s="168">
        <v>73.37</v>
      </c>
    </row>
    <row r="1506" spans="1:12">
      <c r="A1506" s="166">
        <v>82342</v>
      </c>
      <c r="B1506" s="229" t="s">
        <v>1649</v>
      </c>
      <c r="C1506" s="230"/>
      <c r="D1506" s="230"/>
      <c r="E1506" s="230"/>
      <c r="F1506" s="231"/>
      <c r="G1506" s="232" t="s">
        <v>301</v>
      </c>
      <c r="H1506" s="233"/>
      <c r="I1506" s="168">
        <v>64.58</v>
      </c>
      <c r="J1506" s="236">
        <v>55.79</v>
      </c>
      <c r="K1506" s="237"/>
      <c r="L1506" s="169">
        <v>120.37</v>
      </c>
    </row>
    <row r="1507" spans="1:12">
      <c r="A1507" s="166">
        <v>82343</v>
      </c>
      <c r="B1507" s="229" t="s">
        <v>1650</v>
      </c>
      <c r="C1507" s="230"/>
      <c r="D1507" s="230"/>
      <c r="E1507" s="230"/>
      <c r="F1507" s="231"/>
      <c r="G1507" s="232" t="s">
        <v>301</v>
      </c>
      <c r="H1507" s="233"/>
      <c r="I1507" s="168">
        <v>45.33</v>
      </c>
      <c r="J1507" s="236">
        <v>44.05</v>
      </c>
      <c r="K1507" s="237"/>
      <c r="L1507" s="168">
        <v>89.38</v>
      </c>
    </row>
    <row r="1508" spans="1:12">
      <c r="A1508" s="166">
        <v>82360</v>
      </c>
      <c r="B1508" s="229" t="s">
        <v>2346</v>
      </c>
      <c r="C1508" s="230"/>
      <c r="D1508" s="230"/>
      <c r="E1508" s="230"/>
      <c r="F1508" s="231"/>
      <c r="G1508" s="232" t="s">
        <v>301</v>
      </c>
      <c r="H1508" s="233"/>
      <c r="I1508" s="168">
        <v>51.51</v>
      </c>
      <c r="J1508" s="236">
        <v>15.11</v>
      </c>
      <c r="K1508" s="237"/>
      <c r="L1508" s="168">
        <v>66.62</v>
      </c>
    </row>
    <row r="1509" spans="1:12">
      <c r="A1509" s="166">
        <v>82365</v>
      </c>
      <c r="B1509" s="229" t="s">
        <v>2347</v>
      </c>
      <c r="C1509" s="230"/>
      <c r="D1509" s="230"/>
      <c r="E1509" s="230"/>
      <c r="F1509" s="231"/>
      <c r="G1509" s="232" t="s">
        <v>301</v>
      </c>
      <c r="H1509" s="233"/>
      <c r="I1509" s="168">
        <v>17</v>
      </c>
      <c r="J1509" s="236">
        <v>13.75</v>
      </c>
      <c r="K1509" s="237"/>
      <c r="L1509" s="168">
        <v>30.75</v>
      </c>
    </row>
    <row r="1510" spans="1:12">
      <c r="A1510" s="166">
        <v>82373</v>
      </c>
      <c r="B1510" s="229" t="s">
        <v>1653</v>
      </c>
      <c r="C1510" s="230"/>
      <c r="D1510" s="230"/>
      <c r="E1510" s="230"/>
      <c r="F1510" s="231"/>
      <c r="G1510" s="232" t="s">
        <v>301</v>
      </c>
      <c r="H1510" s="233"/>
      <c r="I1510" s="168">
        <v>11.29</v>
      </c>
      <c r="J1510" s="234">
        <v>7.14</v>
      </c>
      <c r="K1510" s="235"/>
      <c r="L1510" s="168">
        <v>18.43</v>
      </c>
    </row>
    <row r="1511" spans="1:12">
      <c r="A1511" s="166">
        <v>82374</v>
      </c>
      <c r="B1511" s="229" t="s">
        <v>1654</v>
      </c>
      <c r="C1511" s="230"/>
      <c r="D1511" s="230"/>
      <c r="E1511" s="230"/>
      <c r="F1511" s="231"/>
      <c r="G1511" s="232" t="s">
        <v>301</v>
      </c>
      <c r="H1511" s="233"/>
      <c r="I1511" s="168">
        <v>14.23</v>
      </c>
      <c r="J1511" s="234">
        <v>7.93</v>
      </c>
      <c r="K1511" s="235"/>
      <c r="L1511" s="168">
        <v>22.16</v>
      </c>
    </row>
    <row r="1512" spans="1:12">
      <c r="A1512" s="166">
        <v>82375</v>
      </c>
      <c r="B1512" s="229" t="s">
        <v>1655</v>
      </c>
      <c r="C1512" s="230"/>
      <c r="D1512" s="230"/>
      <c r="E1512" s="230"/>
      <c r="F1512" s="231"/>
      <c r="G1512" s="232" t="s">
        <v>301</v>
      </c>
      <c r="H1512" s="233"/>
      <c r="I1512" s="168">
        <v>19.79</v>
      </c>
      <c r="J1512" s="234">
        <v>8.7200000000000006</v>
      </c>
      <c r="K1512" s="235"/>
      <c r="L1512" s="168">
        <v>28.51</v>
      </c>
    </row>
    <row r="1513" spans="1:12">
      <c r="A1513" s="166">
        <v>82376</v>
      </c>
      <c r="B1513" s="229" t="s">
        <v>1656</v>
      </c>
      <c r="C1513" s="230"/>
      <c r="D1513" s="230"/>
      <c r="E1513" s="230"/>
      <c r="F1513" s="231"/>
      <c r="G1513" s="232" t="s">
        <v>301</v>
      </c>
      <c r="H1513" s="233"/>
      <c r="I1513" s="168">
        <v>25.07</v>
      </c>
      <c r="J1513" s="236">
        <v>13.22</v>
      </c>
      <c r="K1513" s="237"/>
      <c r="L1513" s="168">
        <v>38.29</v>
      </c>
    </row>
    <row r="1514" spans="1:12">
      <c r="A1514" s="166">
        <v>82377</v>
      </c>
      <c r="B1514" s="229" t="s">
        <v>1657</v>
      </c>
      <c r="C1514" s="230"/>
      <c r="D1514" s="230"/>
      <c r="E1514" s="230"/>
      <c r="F1514" s="231"/>
      <c r="G1514" s="232" t="s">
        <v>301</v>
      </c>
      <c r="H1514" s="233"/>
      <c r="I1514" s="168">
        <v>31.29</v>
      </c>
      <c r="J1514" s="236">
        <v>16.39</v>
      </c>
      <c r="K1514" s="237"/>
      <c r="L1514" s="168">
        <v>47.68</v>
      </c>
    </row>
    <row r="1515" spans="1:12">
      <c r="A1515" s="166">
        <v>82378</v>
      </c>
      <c r="B1515" s="229" t="s">
        <v>1658</v>
      </c>
      <c r="C1515" s="230"/>
      <c r="D1515" s="230"/>
      <c r="E1515" s="230"/>
      <c r="F1515" s="231"/>
      <c r="G1515" s="232" t="s">
        <v>301</v>
      </c>
      <c r="H1515" s="233"/>
      <c r="I1515" s="168">
        <v>40.28</v>
      </c>
      <c r="J1515" s="236">
        <v>19.559999999999999</v>
      </c>
      <c r="K1515" s="237"/>
      <c r="L1515" s="168">
        <v>59.84</v>
      </c>
    </row>
    <row r="1516" spans="1:12">
      <c r="A1516" s="166">
        <v>82379</v>
      </c>
      <c r="B1516" s="229" t="s">
        <v>1659</v>
      </c>
      <c r="C1516" s="230"/>
      <c r="D1516" s="230"/>
      <c r="E1516" s="230"/>
      <c r="F1516" s="231"/>
      <c r="G1516" s="232" t="s">
        <v>301</v>
      </c>
      <c r="H1516" s="233"/>
      <c r="I1516" s="168">
        <v>55.53</v>
      </c>
      <c r="J1516" s="236">
        <v>21.94</v>
      </c>
      <c r="K1516" s="237"/>
      <c r="L1516" s="168">
        <v>77.47</v>
      </c>
    </row>
    <row r="1517" spans="1:12">
      <c r="A1517" s="166">
        <v>82380</v>
      </c>
      <c r="B1517" s="229" t="s">
        <v>1660</v>
      </c>
      <c r="C1517" s="230"/>
      <c r="D1517" s="230"/>
      <c r="E1517" s="230"/>
      <c r="F1517" s="231"/>
      <c r="G1517" s="232" t="s">
        <v>301</v>
      </c>
      <c r="H1517" s="233"/>
      <c r="I1517" s="168">
        <v>64.319999999999993</v>
      </c>
      <c r="J1517" s="236">
        <v>25.64</v>
      </c>
      <c r="K1517" s="237"/>
      <c r="L1517" s="168">
        <v>89.96</v>
      </c>
    </row>
    <row r="1518" spans="1:12">
      <c r="A1518" s="166">
        <v>82381</v>
      </c>
      <c r="B1518" s="229" t="s">
        <v>2348</v>
      </c>
      <c r="C1518" s="230"/>
      <c r="D1518" s="230"/>
      <c r="E1518" s="230"/>
      <c r="F1518" s="231"/>
      <c r="G1518" s="232" t="s">
        <v>301</v>
      </c>
      <c r="H1518" s="233"/>
      <c r="I1518" s="168">
        <v>95</v>
      </c>
      <c r="J1518" s="236">
        <v>29.33</v>
      </c>
      <c r="K1518" s="237"/>
      <c r="L1518" s="169">
        <v>124.33</v>
      </c>
    </row>
    <row r="1519" spans="1:12">
      <c r="A1519" s="166">
        <v>82400</v>
      </c>
      <c r="B1519" s="229" t="s">
        <v>1662</v>
      </c>
      <c r="C1519" s="230"/>
      <c r="D1519" s="230"/>
      <c r="E1519" s="230"/>
      <c r="F1519" s="231"/>
      <c r="G1519" s="232"/>
      <c r="H1519" s="233"/>
      <c r="I1519" s="167">
        <v>0</v>
      </c>
      <c r="J1519" s="234">
        <v>0</v>
      </c>
      <c r="K1519" s="235"/>
      <c r="L1519" s="167">
        <v>0</v>
      </c>
    </row>
    <row r="1520" spans="1:12">
      <c r="A1520" s="166">
        <v>82401</v>
      </c>
      <c r="B1520" s="229" t="s">
        <v>1663</v>
      </c>
      <c r="C1520" s="230"/>
      <c r="D1520" s="230"/>
      <c r="E1520" s="230"/>
      <c r="F1520" s="231"/>
      <c r="G1520" s="232" t="s">
        <v>281</v>
      </c>
      <c r="H1520" s="233"/>
      <c r="I1520" s="167">
        <v>2.1800000000000002</v>
      </c>
      <c r="J1520" s="234">
        <v>3.7</v>
      </c>
      <c r="K1520" s="235"/>
      <c r="L1520" s="167">
        <v>5.88</v>
      </c>
    </row>
    <row r="1521" spans="1:12">
      <c r="A1521" s="166">
        <v>82402</v>
      </c>
      <c r="B1521" s="229" t="s">
        <v>1664</v>
      </c>
      <c r="C1521" s="230"/>
      <c r="D1521" s="230"/>
      <c r="E1521" s="230"/>
      <c r="F1521" s="231"/>
      <c r="G1521" s="232" t="s">
        <v>281</v>
      </c>
      <c r="H1521" s="233"/>
      <c r="I1521" s="167">
        <v>2.96</v>
      </c>
      <c r="J1521" s="234">
        <v>3.7</v>
      </c>
      <c r="K1521" s="235"/>
      <c r="L1521" s="167">
        <v>6.66</v>
      </c>
    </row>
    <row r="1522" spans="1:12">
      <c r="A1522" s="166">
        <v>82403</v>
      </c>
      <c r="B1522" s="229" t="s">
        <v>1385</v>
      </c>
      <c r="C1522" s="230"/>
      <c r="D1522" s="230"/>
      <c r="E1522" s="230"/>
      <c r="F1522" s="231"/>
      <c r="G1522" s="232" t="s">
        <v>281</v>
      </c>
      <c r="H1522" s="233"/>
      <c r="I1522" s="167">
        <v>2.33</v>
      </c>
      <c r="J1522" s="234">
        <v>3.7</v>
      </c>
      <c r="K1522" s="235"/>
      <c r="L1522" s="167">
        <v>6.03</v>
      </c>
    </row>
    <row r="1523" spans="1:12">
      <c r="A1523" s="166">
        <v>82500</v>
      </c>
      <c r="B1523" s="229" t="s">
        <v>1665</v>
      </c>
      <c r="C1523" s="230"/>
      <c r="D1523" s="230"/>
      <c r="E1523" s="230"/>
      <c r="F1523" s="231"/>
      <c r="G1523" s="232"/>
      <c r="H1523" s="233"/>
      <c r="I1523" s="167">
        <v>0</v>
      </c>
      <c r="J1523" s="234">
        <v>0</v>
      </c>
      <c r="K1523" s="235"/>
      <c r="L1523" s="167">
        <v>0</v>
      </c>
    </row>
    <row r="1524" spans="1:12">
      <c r="A1524" s="166">
        <v>82501</v>
      </c>
      <c r="B1524" s="229" t="s">
        <v>1666</v>
      </c>
      <c r="C1524" s="230"/>
      <c r="D1524" s="230"/>
      <c r="E1524" s="230"/>
      <c r="F1524" s="231"/>
      <c r="G1524" s="232" t="s">
        <v>281</v>
      </c>
      <c r="H1524" s="233"/>
      <c r="I1524" s="168">
        <v>93.84</v>
      </c>
      <c r="J1524" s="236">
        <v>14.27</v>
      </c>
      <c r="K1524" s="237"/>
      <c r="L1524" s="169">
        <v>108.11</v>
      </c>
    </row>
    <row r="1525" spans="1:12">
      <c r="A1525" s="166">
        <v>82502</v>
      </c>
      <c r="B1525" s="229" t="s">
        <v>1667</v>
      </c>
      <c r="C1525" s="230"/>
      <c r="D1525" s="230"/>
      <c r="E1525" s="230"/>
      <c r="F1525" s="231"/>
      <c r="G1525" s="232" t="s">
        <v>281</v>
      </c>
      <c r="H1525" s="233"/>
      <c r="I1525" s="168">
        <v>50.46</v>
      </c>
      <c r="J1525" s="236">
        <v>14.27</v>
      </c>
      <c r="K1525" s="237"/>
      <c r="L1525" s="168">
        <v>64.73</v>
      </c>
    </row>
    <row r="1526" spans="1:12">
      <c r="A1526" s="166">
        <v>82503</v>
      </c>
      <c r="B1526" s="229" t="s">
        <v>1668</v>
      </c>
      <c r="C1526" s="230"/>
      <c r="D1526" s="230"/>
      <c r="E1526" s="230"/>
      <c r="F1526" s="231"/>
      <c r="G1526" s="232" t="s">
        <v>281</v>
      </c>
      <c r="H1526" s="233"/>
      <c r="I1526" s="168">
        <v>32.159999999999997</v>
      </c>
      <c r="J1526" s="236">
        <v>14.27</v>
      </c>
      <c r="K1526" s="237"/>
      <c r="L1526" s="168">
        <v>46.43</v>
      </c>
    </row>
    <row r="1527" spans="1:12">
      <c r="A1527" s="166">
        <v>82559</v>
      </c>
      <c r="B1527" s="229" t="s">
        <v>1669</v>
      </c>
      <c r="C1527" s="230"/>
      <c r="D1527" s="230"/>
      <c r="E1527" s="230"/>
      <c r="F1527" s="231"/>
      <c r="G1527" s="232" t="s">
        <v>281</v>
      </c>
      <c r="H1527" s="233"/>
      <c r="I1527" s="169">
        <v>189.69</v>
      </c>
      <c r="J1527" s="236">
        <v>30.4</v>
      </c>
      <c r="K1527" s="237"/>
      <c r="L1527" s="169">
        <v>220.09</v>
      </c>
    </row>
    <row r="1528" spans="1:12">
      <c r="A1528" s="166">
        <v>85000</v>
      </c>
      <c r="B1528" s="229" t="s">
        <v>1670</v>
      </c>
      <c r="C1528" s="230"/>
      <c r="D1528" s="230"/>
      <c r="E1528" s="230"/>
      <c r="F1528" s="231"/>
      <c r="G1528" s="232"/>
      <c r="H1528" s="233"/>
      <c r="I1528" s="167">
        <v>0</v>
      </c>
      <c r="J1528" s="234">
        <v>0</v>
      </c>
      <c r="K1528" s="235"/>
      <c r="L1528" s="167">
        <v>0</v>
      </c>
    </row>
    <row r="1529" spans="1:12">
      <c r="A1529" s="166">
        <v>85001</v>
      </c>
      <c r="B1529" s="229" t="s">
        <v>1671</v>
      </c>
      <c r="C1529" s="230"/>
      <c r="D1529" s="230"/>
      <c r="E1529" s="230"/>
      <c r="F1529" s="231"/>
      <c r="G1529" s="232" t="s">
        <v>281</v>
      </c>
      <c r="H1529" s="233"/>
      <c r="I1529" s="169">
        <v>380</v>
      </c>
      <c r="J1529" s="234">
        <v>0</v>
      </c>
      <c r="K1529" s="235"/>
      <c r="L1529" s="169">
        <v>380</v>
      </c>
    </row>
    <row r="1530" spans="1:12">
      <c r="A1530" s="166">
        <v>85003</v>
      </c>
      <c r="B1530" s="229" t="s">
        <v>1672</v>
      </c>
      <c r="C1530" s="230"/>
      <c r="D1530" s="230"/>
      <c r="E1530" s="230"/>
      <c r="F1530" s="231"/>
      <c r="G1530" s="232" t="s">
        <v>281</v>
      </c>
      <c r="H1530" s="233"/>
      <c r="I1530" s="169">
        <v>140</v>
      </c>
      <c r="J1530" s="234">
        <v>0</v>
      </c>
      <c r="K1530" s="235"/>
      <c r="L1530" s="169">
        <v>140</v>
      </c>
    </row>
    <row r="1531" spans="1:12">
      <c r="A1531" s="166">
        <v>85005</v>
      </c>
      <c r="B1531" s="229" t="s">
        <v>1673</v>
      </c>
      <c r="C1531" s="230"/>
      <c r="D1531" s="230"/>
      <c r="E1531" s="230"/>
      <c r="F1531" s="231"/>
      <c r="G1531" s="232" t="s">
        <v>281</v>
      </c>
      <c r="H1531" s="233"/>
      <c r="I1531" s="169">
        <v>130</v>
      </c>
      <c r="J1531" s="234">
        <v>0</v>
      </c>
      <c r="K1531" s="235"/>
      <c r="L1531" s="169">
        <v>130</v>
      </c>
    </row>
    <row r="1532" spans="1:12">
      <c r="A1532" s="166">
        <v>85006</v>
      </c>
      <c r="B1532" s="229" t="s">
        <v>1674</v>
      </c>
      <c r="C1532" s="230"/>
      <c r="D1532" s="230"/>
      <c r="E1532" s="230"/>
      <c r="F1532" s="231"/>
      <c r="G1532" s="232" t="s">
        <v>334</v>
      </c>
      <c r="H1532" s="233"/>
      <c r="I1532" s="169">
        <v>170</v>
      </c>
      <c r="J1532" s="234">
        <v>0</v>
      </c>
      <c r="K1532" s="235"/>
      <c r="L1532" s="169">
        <v>170</v>
      </c>
    </row>
    <row r="1533" spans="1:12">
      <c r="A1533" s="166">
        <v>85007</v>
      </c>
      <c r="B1533" s="229" t="s">
        <v>1675</v>
      </c>
      <c r="C1533" s="230"/>
      <c r="D1533" s="230"/>
      <c r="E1533" s="230"/>
      <c r="F1533" s="231"/>
      <c r="G1533" s="232" t="s">
        <v>281</v>
      </c>
      <c r="H1533" s="233"/>
      <c r="I1533" s="169">
        <v>214.17</v>
      </c>
      <c r="J1533" s="238">
        <v>144.57</v>
      </c>
      <c r="K1533" s="239"/>
      <c r="L1533" s="169">
        <v>358.74</v>
      </c>
    </row>
    <row r="1534" spans="1:12">
      <c r="A1534" s="166">
        <v>85011</v>
      </c>
      <c r="B1534" s="229" t="s">
        <v>1676</v>
      </c>
      <c r="C1534" s="230"/>
      <c r="D1534" s="230"/>
      <c r="E1534" s="230"/>
      <c r="F1534" s="231"/>
      <c r="G1534" s="232" t="s">
        <v>281</v>
      </c>
      <c r="H1534" s="233"/>
      <c r="I1534" s="169">
        <v>267.17</v>
      </c>
      <c r="J1534" s="238">
        <v>137.41999999999999</v>
      </c>
      <c r="K1534" s="239"/>
      <c r="L1534" s="169">
        <v>404.59</v>
      </c>
    </row>
    <row r="1535" spans="1:12">
      <c r="A1535" s="166">
        <v>85015</v>
      </c>
      <c r="B1535" s="229" t="s">
        <v>1677</v>
      </c>
      <c r="C1535" s="230"/>
      <c r="D1535" s="230"/>
      <c r="E1535" s="230"/>
      <c r="F1535" s="231"/>
      <c r="G1535" s="232" t="s">
        <v>281</v>
      </c>
      <c r="H1535" s="233"/>
      <c r="I1535" s="169">
        <v>208.98</v>
      </c>
      <c r="J1535" s="236">
        <v>81.16</v>
      </c>
      <c r="K1535" s="237"/>
      <c r="L1535" s="169">
        <v>290.14</v>
      </c>
    </row>
    <row r="1536" spans="1:12">
      <c r="A1536" s="166">
        <v>85017</v>
      </c>
      <c r="B1536" s="229" t="s">
        <v>1678</v>
      </c>
      <c r="C1536" s="230"/>
      <c r="D1536" s="230"/>
      <c r="E1536" s="230"/>
      <c r="F1536" s="231"/>
      <c r="G1536" s="232" t="s">
        <v>1280</v>
      </c>
      <c r="H1536" s="233"/>
      <c r="I1536" s="169">
        <v>243.24</v>
      </c>
      <c r="J1536" s="234">
        <v>3.26</v>
      </c>
      <c r="K1536" s="235"/>
      <c r="L1536" s="169">
        <v>246.5</v>
      </c>
    </row>
    <row r="1537" spans="1:12">
      <c r="A1537" s="166">
        <v>85019</v>
      </c>
      <c r="B1537" s="229" t="s">
        <v>1679</v>
      </c>
      <c r="C1537" s="230"/>
      <c r="D1537" s="230"/>
      <c r="E1537" s="230"/>
      <c r="F1537" s="231"/>
      <c r="G1537" s="232" t="s">
        <v>1280</v>
      </c>
      <c r="H1537" s="233"/>
      <c r="I1537" s="169">
        <v>330.56</v>
      </c>
      <c r="J1537" s="234">
        <v>3.26</v>
      </c>
      <c r="K1537" s="235"/>
      <c r="L1537" s="169">
        <v>333.82</v>
      </c>
    </row>
    <row r="1538" spans="1:12">
      <c r="A1538" s="166">
        <v>85023</v>
      </c>
      <c r="B1538" s="229" t="s">
        <v>1680</v>
      </c>
      <c r="C1538" s="230"/>
      <c r="D1538" s="230"/>
      <c r="E1538" s="230"/>
      <c r="F1538" s="231"/>
      <c r="G1538" s="232" t="s">
        <v>1280</v>
      </c>
      <c r="H1538" s="233"/>
      <c r="I1538" s="169">
        <v>399.17</v>
      </c>
      <c r="J1538" s="234">
        <v>3.26</v>
      </c>
      <c r="K1538" s="235"/>
      <c r="L1538" s="169">
        <v>402.43</v>
      </c>
    </row>
    <row r="1539" spans="1:12">
      <c r="A1539" s="166">
        <v>85025</v>
      </c>
      <c r="B1539" s="229" t="s">
        <v>1681</v>
      </c>
      <c r="C1539" s="230"/>
      <c r="D1539" s="230"/>
      <c r="E1539" s="230"/>
      <c r="F1539" s="231"/>
      <c r="G1539" s="232" t="s">
        <v>281</v>
      </c>
      <c r="H1539" s="233"/>
      <c r="I1539" s="168">
        <v>46.91</v>
      </c>
      <c r="J1539" s="234">
        <v>1.36</v>
      </c>
      <c r="K1539" s="235"/>
      <c r="L1539" s="168">
        <v>48.27</v>
      </c>
    </row>
    <row r="1540" spans="1:12">
      <c r="A1540" s="166">
        <v>85027</v>
      </c>
      <c r="B1540" s="229" t="s">
        <v>1682</v>
      </c>
      <c r="C1540" s="230"/>
      <c r="D1540" s="230"/>
      <c r="E1540" s="230"/>
      <c r="F1540" s="231"/>
      <c r="G1540" s="232" t="s">
        <v>281</v>
      </c>
      <c r="H1540" s="233"/>
      <c r="I1540" s="168">
        <v>34.340000000000003</v>
      </c>
      <c r="J1540" s="234">
        <v>2.4500000000000002</v>
      </c>
      <c r="K1540" s="235"/>
      <c r="L1540" s="168">
        <v>36.79</v>
      </c>
    </row>
    <row r="1541" spans="1:12">
      <c r="A1541" s="166">
        <v>85031</v>
      </c>
      <c r="B1541" s="229" t="s">
        <v>1683</v>
      </c>
      <c r="C1541" s="230"/>
      <c r="D1541" s="230"/>
      <c r="E1541" s="230"/>
      <c r="F1541" s="231"/>
      <c r="G1541" s="232" t="s">
        <v>281</v>
      </c>
      <c r="H1541" s="233"/>
      <c r="I1541" s="168">
        <v>88.01</v>
      </c>
      <c r="J1541" s="236">
        <v>13.22</v>
      </c>
      <c r="K1541" s="237"/>
      <c r="L1541" s="169">
        <v>101.23</v>
      </c>
    </row>
    <row r="1542" spans="1:12">
      <c r="A1542" s="166">
        <v>85035</v>
      </c>
      <c r="B1542" s="229" t="s">
        <v>1684</v>
      </c>
      <c r="C1542" s="230"/>
      <c r="D1542" s="230"/>
      <c r="E1542" s="230"/>
      <c r="F1542" s="231"/>
      <c r="G1542" s="232" t="s">
        <v>281</v>
      </c>
      <c r="H1542" s="233"/>
      <c r="I1542" s="168">
        <v>64.72</v>
      </c>
      <c r="J1542" s="234">
        <v>2.4500000000000002</v>
      </c>
      <c r="K1542" s="235"/>
      <c r="L1542" s="168">
        <v>67.17</v>
      </c>
    </row>
    <row r="1543" spans="1:12">
      <c r="A1543" s="166">
        <v>85037</v>
      </c>
      <c r="B1543" s="229" t="s">
        <v>1685</v>
      </c>
      <c r="C1543" s="230"/>
      <c r="D1543" s="230"/>
      <c r="E1543" s="230"/>
      <c r="F1543" s="231"/>
      <c r="G1543" s="232" t="s">
        <v>281</v>
      </c>
      <c r="H1543" s="233"/>
      <c r="I1543" s="169">
        <v>140.37</v>
      </c>
      <c r="J1543" s="236">
        <v>17.18</v>
      </c>
      <c r="K1543" s="237"/>
      <c r="L1543" s="169">
        <v>157.55000000000001</v>
      </c>
    </row>
    <row r="1544" spans="1:12">
      <c r="A1544" s="166">
        <v>85039</v>
      </c>
      <c r="B1544" s="229" t="s">
        <v>1686</v>
      </c>
      <c r="C1544" s="230"/>
      <c r="D1544" s="230"/>
      <c r="E1544" s="230"/>
      <c r="F1544" s="231"/>
      <c r="G1544" s="232" t="s">
        <v>281</v>
      </c>
      <c r="H1544" s="233"/>
      <c r="I1544" s="168">
        <v>63.02</v>
      </c>
      <c r="J1544" s="236">
        <v>17.18</v>
      </c>
      <c r="K1544" s="237"/>
      <c r="L1544" s="168">
        <v>80.2</v>
      </c>
    </row>
    <row r="1545" spans="1:12">
      <c r="A1545" s="166">
        <v>85041</v>
      </c>
      <c r="B1545" s="229" t="s">
        <v>1687</v>
      </c>
      <c r="C1545" s="230"/>
      <c r="D1545" s="230"/>
      <c r="E1545" s="230"/>
      <c r="F1545" s="231"/>
      <c r="G1545" s="232" t="s">
        <v>281</v>
      </c>
      <c r="H1545" s="233"/>
      <c r="I1545" s="168">
        <v>52.58</v>
      </c>
      <c r="J1545" s="236">
        <v>17.18</v>
      </c>
      <c r="K1545" s="237"/>
      <c r="L1545" s="168">
        <v>69.760000000000005</v>
      </c>
    </row>
    <row r="1546" spans="1:12">
      <c r="A1546" s="166">
        <v>85043</v>
      </c>
      <c r="B1546" s="229" t="s">
        <v>1688</v>
      </c>
      <c r="C1546" s="230"/>
      <c r="D1546" s="230"/>
      <c r="E1546" s="230"/>
      <c r="F1546" s="231"/>
      <c r="G1546" s="232" t="s">
        <v>281</v>
      </c>
      <c r="H1546" s="233"/>
      <c r="I1546" s="168">
        <v>15.03</v>
      </c>
      <c r="J1546" s="234">
        <v>3.97</v>
      </c>
      <c r="K1546" s="235"/>
      <c r="L1546" s="168">
        <v>19</v>
      </c>
    </row>
    <row r="1547" spans="1:12">
      <c r="A1547" s="166">
        <v>85045</v>
      </c>
      <c r="B1547" s="229" t="s">
        <v>1689</v>
      </c>
      <c r="C1547" s="230"/>
      <c r="D1547" s="230"/>
      <c r="E1547" s="230"/>
      <c r="F1547" s="231"/>
      <c r="G1547" s="232" t="s">
        <v>281</v>
      </c>
      <c r="H1547" s="233"/>
      <c r="I1547" s="167">
        <v>5.15</v>
      </c>
      <c r="J1547" s="234">
        <v>5.29</v>
      </c>
      <c r="K1547" s="235"/>
      <c r="L1547" s="168">
        <v>10.44</v>
      </c>
    </row>
    <row r="1548" spans="1:12">
      <c r="A1548" s="166">
        <v>85047</v>
      </c>
      <c r="B1548" s="229" t="s">
        <v>1690</v>
      </c>
      <c r="C1548" s="230"/>
      <c r="D1548" s="230"/>
      <c r="E1548" s="230"/>
      <c r="F1548" s="231"/>
      <c r="G1548" s="232" t="s">
        <v>281</v>
      </c>
      <c r="H1548" s="233"/>
      <c r="I1548" s="168">
        <v>23.62</v>
      </c>
      <c r="J1548" s="236">
        <v>10.57</v>
      </c>
      <c r="K1548" s="237"/>
      <c r="L1548" s="168">
        <v>34.19</v>
      </c>
    </row>
    <row r="1549" spans="1:12">
      <c r="A1549" s="166">
        <v>85049</v>
      </c>
      <c r="B1549" s="229" t="s">
        <v>1691</v>
      </c>
      <c r="C1549" s="230"/>
      <c r="D1549" s="230"/>
      <c r="E1549" s="230"/>
      <c r="F1549" s="231"/>
      <c r="G1549" s="232" t="s">
        <v>281</v>
      </c>
      <c r="H1549" s="233"/>
      <c r="I1549" s="168">
        <v>39.880000000000003</v>
      </c>
      <c r="J1549" s="236">
        <v>10.57</v>
      </c>
      <c r="K1549" s="237"/>
      <c r="L1549" s="168">
        <v>50.45</v>
      </c>
    </row>
    <row r="1550" spans="1:12">
      <c r="A1550" s="166">
        <v>85051</v>
      </c>
      <c r="B1550" s="229" t="s">
        <v>2349</v>
      </c>
      <c r="C1550" s="230"/>
      <c r="D1550" s="230"/>
      <c r="E1550" s="230"/>
      <c r="F1550" s="231"/>
      <c r="G1550" s="232" t="s">
        <v>281</v>
      </c>
      <c r="H1550" s="233"/>
      <c r="I1550" s="168">
        <v>52.01</v>
      </c>
      <c r="J1550" s="236">
        <v>10.57</v>
      </c>
      <c r="K1550" s="237"/>
      <c r="L1550" s="168">
        <v>62.58</v>
      </c>
    </row>
    <row r="1551" spans="1:12">
      <c r="A1551" s="166">
        <v>85053</v>
      </c>
      <c r="B1551" s="229" t="s">
        <v>1693</v>
      </c>
      <c r="C1551" s="230"/>
      <c r="D1551" s="230"/>
      <c r="E1551" s="230"/>
      <c r="F1551" s="231"/>
      <c r="G1551" s="232" t="s">
        <v>281</v>
      </c>
      <c r="H1551" s="233"/>
      <c r="I1551" s="167">
        <v>9.42</v>
      </c>
      <c r="J1551" s="236">
        <v>12.16</v>
      </c>
      <c r="K1551" s="237"/>
      <c r="L1551" s="168">
        <v>21.58</v>
      </c>
    </row>
    <row r="1552" spans="1:12">
      <c r="A1552" s="166">
        <v>85055</v>
      </c>
      <c r="B1552" s="229" t="s">
        <v>2350</v>
      </c>
      <c r="C1552" s="230"/>
      <c r="D1552" s="230"/>
      <c r="E1552" s="230"/>
      <c r="F1552" s="231"/>
      <c r="G1552" s="232" t="s">
        <v>281</v>
      </c>
      <c r="H1552" s="233"/>
      <c r="I1552" s="168">
        <v>21.81</v>
      </c>
      <c r="J1552" s="236">
        <v>20.61</v>
      </c>
      <c r="K1552" s="237"/>
      <c r="L1552" s="168">
        <v>42.42</v>
      </c>
    </row>
    <row r="1553" spans="1:12">
      <c r="A1553" s="166">
        <v>85057</v>
      </c>
      <c r="B1553" s="229" t="s">
        <v>1695</v>
      </c>
      <c r="C1553" s="230"/>
      <c r="D1553" s="230"/>
      <c r="E1553" s="230"/>
      <c r="F1553" s="231"/>
      <c r="G1553" s="232" t="s">
        <v>281</v>
      </c>
      <c r="H1553" s="233"/>
      <c r="I1553" s="168">
        <v>76.16</v>
      </c>
      <c r="J1553" s="236">
        <v>24.58</v>
      </c>
      <c r="K1553" s="237"/>
      <c r="L1553" s="169">
        <v>100.74</v>
      </c>
    </row>
    <row r="1554" spans="1:12">
      <c r="A1554" s="166">
        <v>85061</v>
      </c>
      <c r="B1554" s="229" t="s">
        <v>1696</v>
      </c>
      <c r="C1554" s="230"/>
      <c r="D1554" s="230"/>
      <c r="E1554" s="230"/>
      <c r="F1554" s="231"/>
      <c r="G1554" s="232" t="s">
        <v>281</v>
      </c>
      <c r="H1554" s="233"/>
      <c r="I1554" s="167">
        <v>7.28</v>
      </c>
      <c r="J1554" s="236">
        <v>10.57</v>
      </c>
      <c r="K1554" s="237"/>
      <c r="L1554" s="168">
        <v>17.850000000000001</v>
      </c>
    </row>
    <row r="1555" spans="1:12">
      <c r="A1555" s="166">
        <v>85063</v>
      </c>
      <c r="B1555" s="229" t="s">
        <v>1697</v>
      </c>
      <c r="C1555" s="230"/>
      <c r="D1555" s="230"/>
      <c r="E1555" s="230"/>
      <c r="F1555" s="231"/>
      <c r="G1555" s="232" t="s">
        <v>281</v>
      </c>
      <c r="H1555" s="233"/>
      <c r="I1555" s="168">
        <v>58.12</v>
      </c>
      <c r="J1555" s="236">
        <v>21.14</v>
      </c>
      <c r="K1555" s="237"/>
      <c r="L1555" s="168">
        <v>79.260000000000005</v>
      </c>
    </row>
    <row r="1556" spans="1:12">
      <c r="A1556" s="166">
        <v>85065</v>
      </c>
      <c r="B1556" s="229" t="s">
        <v>1698</v>
      </c>
      <c r="C1556" s="230"/>
      <c r="D1556" s="230"/>
      <c r="E1556" s="230"/>
      <c r="F1556" s="231"/>
      <c r="G1556" s="232" t="s">
        <v>281</v>
      </c>
      <c r="H1556" s="233"/>
      <c r="I1556" s="168">
        <v>45.41</v>
      </c>
      <c r="J1556" s="236">
        <v>21.14</v>
      </c>
      <c r="K1556" s="237"/>
      <c r="L1556" s="168">
        <v>66.55</v>
      </c>
    </row>
    <row r="1557" spans="1:12">
      <c r="A1557" s="166">
        <v>85067</v>
      </c>
      <c r="B1557" s="229" t="s">
        <v>1699</v>
      </c>
      <c r="C1557" s="230"/>
      <c r="D1557" s="230"/>
      <c r="E1557" s="230"/>
      <c r="F1557" s="231"/>
      <c r="G1557" s="232" t="s">
        <v>281</v>
      </c>
      <c r="H1557" s="233"/>
      <c r="I1557" s="168">
        <v>68.95</v>
      </c>
      <c r="J1557" s="236">
        <v>21.14</v>
      </c>
      <c r="K1557" s="237"/>
      <c r="L1557" s="168">
        <v>90.09</v>
      </c>
    </row>
    <row r="1558" spans="1:12">
      <c r="A1558" s="166">
        <v>85069</v>
      </c>
      <c r="B1558" s="229" t="s">
        <v>1700</v>
      </c>
      <c r="C1558" s="230"/>
      <c r="D1558" s="230"/>
      <c r="E1558" s="230"/>
      <c r="F1558" s="231"/>
      <c r="G1558" s="232" t="s">
        <v>281</v>
      </c>
      <c r="H1558" s="233"/>
      <c r="I1558" s="167">
        <v>8.67</v>
      </c>
      <c r="J1558" s="234">
        <v>9.26</v>
      </c>
      <c r="K1558" s="235"/>
      <c r="L1558" s="168">
        <v>17.93</v>
      </c>
    </row>
    <row r="1559" spans="1:12">
      <c r="A1559" s="166">
        <v>85071</v>
      </c>
      <c r="B1559" s="229" t="s">
        <v>1701</v>
      </c>
      <c r="C1559" s="230"/>
      <c r="D1559" s="230"/>
      <c r="E1559" s="230"/>
      <c r="F1559" s="231"/>
      <c r="G1559" s="232" t="s">
        <v>281</v>
      </c>
      <c r="H1559" s="233"/>
      <c r="I1559" s="168">
        <v>29.31</v>
      </c>
      <c r="J1559" s="236">
        <v>10.57</v>
      </c>
      <c r="K1559" s="237"/>
      <c r="L1559" s="168">
        <v>39.880000000000003</v>
      </c>
    </row>
    <row r="1560" spans="1:12">
      <c r="A1560" s="166">
        <v>85073</v>
      </c>
      <c r="B1560" s="229" t="s">
        <v>1702</v>
      </c>
      <c r="C1560" s="230"/>
      <c r="D1560" s="230"/>
      <c r="E1560" s="230"/>
      <c r="F1560" s="231"/>
      <c r="G1560" s="232" t="s">
        <v>281</v>
      </c>
      <c r="H1560" s="233"/>
      <c r="I1560" s="169">
        <v>180.69</v>
      </c>
      <c r="J1560" s="236">
        <v>10.57</v>
      </c>
      <c r="K1560" s="237"/>
      <c r="L1560" s="169">
        <v>191.26</v>
      </c>
    </row>
    <row r="1561" spans="1:12">
      <c r="A1561" s="166">
        <v>85075</v>
      </c>
      <c r="B1561" s="229" t="s">
        <v>1703</v>
      </c>
      <c r="C1561" s="230"/>
      <c r="D1561" s="230"/>
      <c r="E1561" s="230"/>
      <c r="F1561" s="231"/>
      <c r="G1561" s="232" t="s">
        <v>281</v>
      </c>
      <c r="H1561" s="233"/>
      <c r="I1561" s="168">
        <v>47.96</v>
      </c>
      <c r="J1561" s="236">
        <v>10.57</v>
      </c>
      <c r="K1561" s="237"/>
      <c r="L1561" s="168">
        <v>58.53</v>
      </c>
    </row>
    <row r="1562" spans="1:12">
      <c r="A1562" s="166">
        <v>85077</v>
      </c>
      <c r="B1562" s="229" t="s">
        <v>1704</v>
      </c>
      <c r="C1562" s="230"/>
      <c r="D1562" s="230"/>
      <c r="E1562" s="230"/>
      <c r="F1562" s="231"/>
      <c r="G1562" s="232" t="s">
        <v>281</v>
      </c>
      <c r="H1562" s="233"/>
      <c r="I1562" s="169">
        <v>228.05</v>
      </c>
      <c r="J1562" s="236">
        <v>30.4</v>
      </c>
      <c r="K1562" s="237"/>
      <c r="L1562" s="169">
        <v>258.45</v>
      </c>
    </row>
    <row r="1563" spans="1:12">
      <c r="A1563" s="166">
        <v>85078</v>
      </c>
      <c r="B1563" s="229" t="s">
        <v>1705</v>
      </c>
      <c r="C1563" s="230"/>
      <c r="D1563" s="230"/>
      <c r="E1563" s="230"/>
      <c r="F1563" s="231"/>
      <c r="G1563" s="232" t="s">
        <v>281</v>
      </c>
      <c r="H1563" s="233"/>
      <c r="I1563" s="169">
        <v>289.95999999999998</v>
      </c>
      <c r="J1563" s="236">
        <v>30.4</v>
      </c>
      <c r="K1563" s="237"/>
      <c r="L1563" s="169">
        <v>320.36</v>
      </c>
    </row>
    <row r="1564" spans="1:12">
      <c r="A1564" s="166">
        <v>85079</v>
      </c>
      <c r="B1564" s="229" t="s">
        <v>1706</v>
      </c>
      <c r="C1564" s="230"/>
      <c r="D1564" s="230"/>
      <c r="E1564" s="230"/>
      <c r="F1564" s="231"/>
      <c r="G1564" s="232" t="s">
        <v>281</v>
      </c>
      <c r="H1564" s="233"/>
      <c r="I1564" s="169">
        <v>157.75</v>
      </c>
      <c r="J1564" s="236">
        <v>30.4</v>
      </c>
      <c r="K1564" s="237"/>
      <c r="L1564" s="169">
        <v>188.15</v>
      </c>
    </row>
    <row r="1565" spans="1:12">
      <c r="A1565" s="166">
        <v>85081</v>
      </c>
      <c r="B1565" s="229" t="s">
        <v>1707</v>
      </c>
      <c r="C1565" s="230"/>
      <c r="D1565" s="230"/>
      <c r="E1565" s="230"/>
      <c r="F1565" s="231"/>
      <c r="G1565" s="232" t="s">
        <v>281</v>
      </c>
      <c r="H1565" s="233"/>
      <c r="I1565" s="169">
        <v>205.5</v>
      </c>
      <c r="J1565" s="236">
        <v>30.4</v>
      </c>
      <c r="K1565" s="237"/>
      <c r="L1565" s="169">
        <v>235.9</v>
      </c>
    </row>
    <row r="1566" spans="1:12">
      <c r="A1566" s="166">
        <v>85083</v>
      </c>
      <c r="B1566" s="229" t="s">
        <v>1708</v>
      </c>
      <c r="C1566" s="230"/>
      <c r="D1566" s="230"/>
      <c r="E1566" s="230"/>
      <c r="F1566" s="231"/>
      <c r="G1566" s="232" t="s">
        <v>281</v>
      </c>
      <c r="H1566" s="233"/>
      <c r="I1566" s="169">
        <v>115.2</v>
      </c>
      <c r="J1566" s="236">
        <v>14.27</v>
      </c>
      <c r="K1566" s="237"/>
      <c r="L1566" s="169">
        <v>129.47</v>
      </c>
    </row>
    <row r="1567" spans="1:12">
      <c r="A1567" s="171">
        <v>171</v>
      </c>
      <c r="B1567" s="242" t="s">
        <v>266</v>
      </c>
      <c r="C1567" s="243"/>
      <c r="D1567" s="243"/>
      <c r="E1567" s="243"/>
      <c r="F1567" s="243"/>
      <c r="G1567" s="243"/>
      <c r="H1567" s="243"/>
      <c r="I1567" s="243"/>
      <c r="J1567" s="243"/>
      <c r="K1567" s="243"/>
      <c r="L1567" s="244"/>
    </row>
    <row r="1568" spans="1:12">
      <c r="A1568" s="166">
        <v>90000</v>
      </c>
      <c r="B1568" s="229" t="s">
        <v>1709</v>
      </c>
      <c r="C1568" s="230"/>
      <c r="D1568" s="230"/>
      <c r="E1568" s="230"/>
      <c r="F1568" s="231"/>
      <c r="G1568" s="232"/>
      <c r="H1568" s="233"/>
      <c r="I1568" s="167">
        <v>0</v>
      </c>
      <c r="J1568" s="234">
        <v>0</v>
      </c>
      <c r="K1568" s="235"/>
      <c r="L1568" s="167">
        <v>0</v>
      </c>
    </row>
    <row r="1569" spans="1:12">
      <c r="A1569" s="166">
        <v>91000</v>
      </c>
      <c r="B1569" s="229" t="s">
        <v>1710</v>
      </c>
      <c r="C1569" s="230"/>
      <c r="D1569" s="230"/>
      <c r="E1569" s="230"/>
      <c r="F1569" s="231"/>
      <c r="G1569" s="232"/>
      <c r="H1569" s="233"/>
      <c r="I1569" s="167">
        <v>0</v>
      </c>
      <c r="J1569" s="234">
        <v>0</v>
      </c>
      <c r="K1569" s="235"/>
      <c r="L1569" s="167">
        <v>0</v>
      </c>
    </row>
    <row r="1570" spans="1:12">
      <c r="A1570" s="166">
        <v>91007</v>
      </c>
      <c r="B1570" s="229" t="s">
        <v>1711</v>
      </c>
      <c r="C1570" s="230"/>
      <c r="D1570" s="230"/>
      <c r="E1570" s="230"/>
      <c r="F1570" s="231"/>
      <c r="G1570" s="232" t="s">
        <v>281</v>
      </c>
      <c r="H1570" s="233"/>
      <c r="I1570" s="170">
        <v>1210.27</v>
      </c>
      <c r="J1570" s="238">
        <v>609.32000000000005</v>
      </c>
      <c r="K1570" s="239"/>
      <c r="L1570" s="170">
        <v>1819.59</v>
      </c>
    </row>
    <row r="1571" spans="1:12">
      <c r="A1571" s="166">
        <v>91009</v>
      </c>
      <c r="B1571" s="229" t="s">
        <v>1712</v>
      </c>
      <c r="C1571" s="230"/>
      <c r="D1571" s="230"/>
      <c r="E1571" s="230"/>
      <c r="F1571" s="231"/>
      <c r="G1571" s="232" t="s">
        <v>281</v>
      </c>
      <c r="H1571" s="233"/>
      <c r="I1571" s="170">
        <v>2294.6799999999998</v>
      </c>
      <c r="J1571" s="238">
        <v>828</v>
      </c>
      <c r="K1571" s="239"/>
      <c r="L1571" s="170">
        <v>3122.68</v>
      </c>
    </row>
    <row r="1572" spans="1:12">
      <c r="A1572" s="166">
        <v>91011</v>
      </c>
      <c r="B1572" s="229" t="s">
        <v>233</v>
      </c>
      <c r="C1572" s="230"/>
      <c r="D1572" s="230"/>
      <c r="E1572" s="230"/>
      <c r="F1572" s="231"/>
      <c r="G1572" s="232" t="s">
        <v>281</v>
      </c>
      <c r="H1572" s="233"/>
      <c r="I1572" s="169">
        <v>177.16</v>
      </c>
      <c r="J1572" s="236">
        <v>17.18</v>
      </c>
      <c r="K1572" s="237"/>
      <c r="L1572" s="169">
        <v>194.34</v>
      </c>
    </row>
    <row r="1573" spans="1:12">
      <c r="A1573" s="166">
        <v>91013</v>
      </c>
      <c r="B1573" s="229" t="s">
        <v>234</v>
      </c>
      <c r="C1573" s="230"/>
      <c r="D1573" s="230"/>
      <c r="E1573" s="230"/>
      <c r="F1573" s="231"/>
      <c r="G1573" s="232" t="s">
        <v>383</v>
      </c>
      <c r="H1573" s="233"/>
      <c r="I1573" s="168">
        <v>10.75</v>
      </c>
      <c r="J1573" s="234">
        <v>7.14</v>
      </c>
      <c r="K1573" s="235"/>
      <c r="L1573" s="168">
        <v>17.89</v>
      </c>
    </row>
    <row r="1574" spans="1:12">
      <c r="A1574" s="166">
        <v>91015</v>
      </c>
      <c r="B1574" s="229" t="s">
        <v>235</v>
      </c>
      <c r="C1574" s="230"/>
      <c r="D1574" s="230"/>
      <c r="E1574" s="230"/>
      <c r="F1574" s="231"/>
      <c r="G1574" s="232" t="s">
        <v>383</v>
      </c>
      <c r="H1574" s="233"/>
      <c r="I1574" s="168">
        <v>24.25</v>
      </c>
      <c r="J1574" s="234">
        <v>7.93</v>
      </c>
      <c r="K1574" s="235"/>
      <c r="L1574" s="168">
        <v>32.18</v>
      </c>
    </row>
    <row r="1575" spans="1:12">
      <c r="A1575" s="166">
        <v>91017</v>
      </c>
      <c r="B1575" s="229" t="s">
        <v>236</v>
      </c>
      <c r="C1575" s="230"/>
      <c r="D1575" s="230"/>
      <c r="E1575" s="230"/>
      <c r="F1575" s="231"/>
      <c r="G1575" s="232" t="s">
        <v>281</v>
      </c>
      <c r="H1575" s="233"/>
      <c r="I1575" s="167">
        <v>9.99</v>
      </c>
      <c r="J1575" s="234">
        <v>8.4600000000000009</v>
      </c>
      <c r="K1575" s="235"/>
      <c r="L1575" s="168">
        <v>18.45</v>
      </c>
    </row>
    <row r="1576" spans="1:12">
      <c r="A1576" s="166">
        <v>91019</v>
      </c>
      <c r="B1576" s="229" t="s">
        <v>237</v>
      </c>
      <c r="C1576" s="230"/>
      <c r="D1576" s="230"/>
      <c r="E1576" s="230"/>
      <c r="F1576" s="231"/>
      <c r="G1576" s="232" t="s">
        <v>281</v>
      </c>
      <c r="H1576" s="233"/>
      <c r="I1576" s="168">
        <v>22.57</v>
      </c>
      <c r="J1576" s="234">
        <v>9.73</v>
      </c>
      <c r="K1576" s="235"/>
      <c r="L1576" s="168">
        <v>32.299999999999997</v>
      </c>
    </row>
    <row r="1577" spans="1:12">
      <c r="A1577" s="166">
        <v>91021</v>
      </c>
      <c r="B1577" s="229" t="s">
        <v>238</v>
      </c>
      <c r="C1577" s="230"/>
      <c r="D1577" s="230"/>
      <c r="E1577" s="230"/>
      <c r="F1577" s="231"/>
      <c r="G1577" s="232" t="s">
        <v>281</v>
      </c>
      <c r="H1577" s="233"/>
      <c r="I1577" s="167">
        <v>5.84</v>
      </c>
      <c r="J1577" s="234">
        <v>4.2300000000000004</v>
      </c>
      <c r="K1577" s="235"/>
      <c r="L1577" s="168">
        <v>10.07</v>
      </c>
    </row>
    <row r="1578" spans="1:12">
      <c r="A1578" s="166">
        <v>91023</v>
      </c>
      <c r="B1578" s="229" t="s">
        <v>239</v>
      </c>
      <c r="C1578" s="230"/>
      <c r="D1578" s="230"/>
      <c r="E1578" s="230"/>
      <c r="F1578" s="231"/>
      <c r="G1578" s="232" t="s">
        <v>281</v>
      </c>
      <c r="H1578" s="233"/>
      <c r="I1578" s="168">
        <v>61.78</v>
      </c>
      <c r="J1578" s="234">
        <v>4.2300000000000004</v>
      </c>
      <c r="K1578" s="235"/>
      <c r="L1578" s="168">
        <v>66.010000000000005</v>
      </c>
    </row>
    <row r="1579" spans="1:12">
      <c r="A1579" s="166">
        <v>91025</v>
      </c>
      <c r="B1579" s="229" t="s">
        <v>240</v>
      </c>
      <c r="C1579" s="230"/>
      <c r="D1579" s="230"/>
      <c r="E1579" s="230"/>
      <c r="F1579" s="231"/>
      <c r="G1579" s="232" t="s">
        <v>281</v>
      </c>
      <c r="H1579" s="233"/>
      <c r="I1579" s="168">
        <v>50.45</v>
      </c>
      <c r="J1579" s="236">
        <v>11.42</v>
      </c>
      <c r="K1579" s="237"/>
      <c r="L1579" s="168">
        <v>61.87</v>
      </c>
    </row>
    <row r="1580" spans="1:12">
      <c r="A1580" s="166">
        <v>91027</v>
      </c>
      <c r="B1580" s="229" t="s">
        <v>1713</v>
      </c>
      <c r="C1580" s="230"/>
      <c r="D1580" s="230"/>
      <c r="E1580" s="230"/>
      <c r="F1580" s="231"/>
      <c r="G1580" s="232" t="s">
        <v>281</v>
      </c>
      <c r="H1580" s="233"/>
      <c r="I1580" s="168">
        <v>15.84</v>
      </c>
      <c r="J1580" s="236">
        <v>11.42</v>
      </c>
      <c r="K1580" s="237"/>
      <c r="L1580" s="168">
        <v>27.26</v>
      </c>
    </row>
    <row r="1581" spans="1:12">
      <c r="A1581" s="166">
        <v>91029</v>
      </c>
      <c r="B1581" s="229" t="s">
        <v>241</v>
      </c>
      <c r="C1581" s="230"/>
      <c r="D1581" s="230"/>
      <c r="E1581" s="230"/>
      <c r="F1581" s="231"/>
      <c r="G1581" s="232" t="s">
        <v>281</v>
      </c>
      <c r="H1581" s="233"/>
      <c r="I1581" s="168">
        <v>12.51</v>
      </c>
      <c r="J1581" s="236">
        <v>11.42</v>
      </c>
      <c r="K1581" s="237"/>
      <c r="L1581" s="168">
        <v>23.93</v>
      </c>
    </row>
    <row r="1582" spans="1:12">
      <c r="A1582" s="166">
        <v>91031</v>
      </c>
      <c r="B1582" s="229" t="s">
        <v>242</v>
      </c>
      <c r="C1582" s="230"/>
      <c r="D1582" s="230"/>
      <c r="E1582" s="230"/>
      <c r="F1582" s="231"/>
      <c r="G1582" s="232" t="s">
        <v>281</v>
      </c>
      <c r="H1582" s="233"/>
      <c r="I1582" s="167">
        <v>6.45</v>
      </c>
      <c r="J1582" s="234">
        <v>4.2300000000000004</v>
      </c>
      <c r="K1582" s="235"/>
      <c r="L1582" s="168">
        <v>10.68</v>
      </c>
    </row>
    <row r="1583" spans="1:12">
      <c r="A1583" s="166">
        <v>91033</v>
      </c>
      <c r="B1583" s="229" t="s">
        <v>243</v>
      </c>
      <c r="C1583" s="230"/>
      <c r="D1583" s="230"/>
      <c r="E1583" s="230"/>
      <c r="F1583" s="231"/>
      <c r="G1583" s="232" t="s">
        <v>281</v>
      </c>
      <c r="H1583" s="233"/>
      <c r="I1583" s="167">
        <v>9.69</v>
      </c>
      <c r="J1583" s="234">
        <v>4.2300000000000004</v>
      </c>
      <c r="K1583" s="235"/>
      <c r="L1583" s="168">
        <v>13.92</v>
      </c>
    </row>
    <row r="1584" spans="1:12">
      <c r="A1584" s="166">
        <v>91035</v>
      </c>
      <c r="B1584" s="229" t="s">
        <v>244</v>
      </c>
      <c r="C1584" s="230"/>
      <c r="D1584" s="230"/>
      <c r="E1584" s="230"/>
      <c r="F1584" s="231"/>
      <c r="G1584" s="232" t="s">
        <v>281</v>
      </c>
      <c r="H1584" s="233"/>
      <c r="I1584" s="167">
        <v>5</v>
      </c>
      <c r="J1584" s="234">
        <v>4.2300000000000004</v>
      </c>
      <c r="K1584" s="235"/>
      <c r="L1584" s="167">
        <v>9.23</v>
      </c>
    </row>
    <row r="1585" spans="1:12">
      <c r="A1585" s="166">
        <v>91037</v>
      </c>
      <c r="B1585" s="229" t="s">
        <v>245</v>
      </c>
      <c r="C1585" s="230"/>
      <c r="D1585" s="230"/>
      <c r="E1585" s="230"/>
      <c r="F1585" s="231"/>
      <c r="G1585" s="232" t="s">
        <v>281</v>
      </c>
      <c r="H1585" s="233"/>
      <c r="I1585" s="167">
        <v>6.5</v>
      </c>
      <c r="J1585" s="234">
        <v>4.2300000000000004</v>
      </c>
      <c r="K1585" s="235"/>
      <c r="L1585" s="168">
        <v>10.73</v>
      </c>
    </row>
    <row r="1586" spans="1:12">
      <c r="A1586" s="166">
        <v>91039</v>
      </c>
      <c r="B1586" s="229" t="s">
        <v>246</v>
      </c>
      <c r="C1586" s="230"/>
      <c r="D1586" s="230"/>
      <c r="E1586" s="230"/>
      <c r="F1586" s="231"/>
      <c r="G1586" s="232" t="s">
        <v>281</v>
      </c>
      <c r="H1586" s="233"/>
      <c r="I1586" s="168">
        <v>11.46</v>
      </c>
      <c r="J1586" s="234">
        <v>2.64</v>
      </c>
      <c r="K1586" s="235"/>
      <c r="L1586" s="168">
        <v>14.1</v>
      </c>
    </row>
    <row r="1587" spans="1:12">
      <c r="A1587" s="166">
        <v>91041</v>
      </c>
      <c r="B1587" s="229" t="s">
        <v>247</v>
      </c>
      <c r="C1587" s="230"/>
      <c r="D1587" s="230"/>
      <c r="E1587" s="230"/>
      <c r="F1587" s="231"/>
      <c r="G1587" s="232" t="s">
        <v>281</v>
      </c>
      <c r="H1587" s="233"/>
      <c r="I1587" s="168">
        <v>19.59</v>
      </c>
      <c r="J1587" s="236">
        <v>10.57</v>
      </c>
      <c r="K1587" s="237"/>
      <c r="L1587" s="168">
        <v>30.16</v>
      </c>
    </row>
    <row r="1588" spans="1:12">
      <c r="A1588" s="166">
        <v>91043</v>
      </c>
      <c r="B1588" s="229" t="s">
        <v>248</v>
      </c>
      <c r="C1588" s="230"/>
      <c r="D1588" s="230"/>
      <c r="E1588" s="230"/>
      <c r="F1588" s="231"/>
      <c r="G1588" s="232" t="s">
        <v>281</v>
      </c>
      <c r="H1588" s="233"/>
      <c r="I1588" s="167">
        <v>0.69</v>
      </c>
      <c r="J1588" s="234">
        <v>5.29</v>
      </c>
      <c r="K1588" s="235"/>
      <c r="L1588" s="167">
        <v>5.98</v>
      </c>
    </row>
    <row r="1589" spans="1:12">
      <c r="A1589" s="166">
        <v>91045</v>
      </c>
      <c r="B1589" s="229" t="s">
        <v>249</v>
      </c>
      <c r="C1589" s="230"/>
      <c r="D1589" s="230"/>
      <c r="E1589" s="230"/>
      <c r="F1589" s="231"/>
      <c r="G1589" s="232" t="s">
        <v>281</v>
      </c>
      <c r="H1589" s="233"/>
      <c r="I1589" s="167">
        <v>9.48</v>
      </c>
      <c r="J1589" s="234">
        <v>7.93</v>
      </c>
      <c r="K1589" s="235"/>
      <c r="L1589" s="168">
        <v>17.41</v>
      </c>
    </row>
    <row r="1590" spans="1:12">
      <c r="A1590" s="171">
        <v>172</v>
      </c>
      <c r="B1590" s="242" t="s">
        <v>1714</v>
      </c>
      <c r="C1590" s="243"/>
      <c r="D1590" s="243"/>
      <c r="E1590" s="243"/>
      <c r="F1590" s="243"/>
      <c r="G1590" s="243"/>
      <c r="H1590" s="243"/>
      <c r="I1590" s="243"/>
      <c r="J1590" s="243"/>
      <c r="K1590" s="243"/>
      <c r="L1590" s="244"/>
    </row>
    <row r="1591" spans="1:12">
      <c r="A1591" s="166">
        <v>100000</v>
      </c>
      <c r="B1591" s="229" t="s">
        <v>1715</v>
      </c>
      <c r="C1591" s="230"/>
      <c r="D1591" s="230"/>
      <c r="E1591" s="230"/>
      <c r="F1591" s="231"/>
      <c r="G1591" s="232"/>
      <c r="H1591" s="233"/>
      <c r="I1591" s="167">
        <v>0</v>
      </c>
      <c r="J1591" s="234">
        <v>0</v>
      </c>
      <c r="K1591" s="235"/>
      <c r="L1591" s="167">
        <v>0</v>
      </c>
    </row>
    <row r="1592" spans="1:12">
      <c r="A1592" s="166">
        <v>100101</v>
      </c>
      <c r="B1592" s="229" t="s">
        <v>1716</v>
      </c>
      <c r="C1592" s="230"/>
      <c r="D1592" s="230"/>
      <c r="E1592" s="230"/>
      <c r="F1592" s="231"/>
      <c r="G1592" s="232" t="s">
        <v>273</v>
      </c>
      <c r="H1592" s="233"/>
      <c r="I1592" s="168">
        <v>14.03</v>
      </c>
      <c r="J1592" s="236">
        <v>22.16</v>
      </c>
      <c r="K1592" s="237"/>
      <c r="L1592" s="168">
        <v>36.19</v>
      </c>
    </row>
    <row r="1593" spans="1:12">
      <c r="A1593" s="166">
        <v>100102</v>
      </c>
      <c r="B1593" s="229" t="s">
        <v>1717</v>
      </c>
      <c r="C1593" s="230"/>
      <c r="D1593" s="230"/>
      <c r="E1593" s="230"/>
      <c r="F1593" s="231"/>
      <c r="G1593" s="232" t="s">
        <v>273</v>
      </c>
      <c r="H1593" s="233"/>
      <c r="I1593" s="168">
        <v>28.08</v>
      </c>
      <c r="J1593" s="236">
        <v>30.09</v>
      </c>
      <c r="K1593" s="237"/>
      <c r="L1593" s="168">
        <v>58.17</v>
      </c>
    </row>
    <row r="1594" spans="1:12">
      <c r="A1594" s="166">
        <v>100103</v>
      </c>
      <c r="B1594" s="229" t="s">
        <v>1718</v>
      </c>
      <c r="C1594" s="230"/>
      <c r="D1594" s="230"/>
      <c r="E1594" s="230"/>
      <c r="F1594" s="231"/>
      <c r="G1594" s="232" t="s">
        <v>273</v>
      </c>
      <c r="H1594" s="233"/>
      <c r="I1594" s="168">
        <v>19.14</v>
      </c>
      <c r="J1594" s="236">
        <v>54.84</v>
      </c>
      <c r="K1594" s="237"/>
      <c r="L1594" s="168">
        <v>73.98</v>
      </c>
    </row>
    <row r="1595" spans="1:12">
      <c r="A1595" s="166">
        <v>100155</v>
      </c>
      <c r="B1595" s="229" t="s">
        <v>1719</v>
      </c>
      <c r="C1595" s="230"/>
      <c r="D1595" s="230"/>
      <c r="E1595" s="230"/>
      <c r="F1595" s="231"/>
      <c r="G1595" s="232" t="s">
        <v>273</v>
      </c>
      <c r="H1595" s="233"/>
      <c r="I1595" s="168">
        <v>16.59</v>
      </c>
      <c r="J1595" s="236">
        <v>23.61</v>
      </c>
      <c r="K1595" s="237"/>
      <c r="L1595" s="168">
        <v>40.200000000000003</v>
      </c>
    </row>
    <row r="1596" spans="1:12">
      <c r="A1596" s="166">
        <v>100160</v>
      </c>
      <c r="B1596" s="229" t="s">
        <v>1720</v>
      </c>
      <c r="C1596" s="230"/>
      <c r="D1596" s="230"/>
      <c r="E1596" s="230"/>
      <c r="F1596" s="231"/>
      <c r="G1596" s="232" t="s">
        <v>273</v>
      </c>
      <c r="H1596" s="233"/>
      <c r="I1596" s="168">
        <v>10.94</v>
      </c>
      <c r="J1596" s="236">
        <v>20.74</v>
      </c>
      <c r="K1596" s="237"/>
      <c r="L1596" s="168">
        <v>31.68</v>
      </c>
    </row>
    <row r="1597" spans="1:12">
      <c r="A1597" s="166">
        <v>100201</v>
      </c>
      <c r="B1597" s="229" t="s">
        <v>1721</v>
      </c>
      <c r="C1597" s="230"/>
      <c r="D1597" s="230"/>
      <c r="E1597" s="230"/>
      <c r="F1597" s="231"/>
      <c r="G1597" s="232" t="s">
        <v>273</v>
      </c>
      <c r="H1597" s="233"/>
      <c r="I1597" s="168">
        <v>15.12</v>
      </c>
      <c r="J1597" s="236">
        <v>21.14</v>
      </c>
      <c r="K1597" s="237"/>
      <c r="L1597" s="168">
        <v>36.26</v>
      </c>
    </row>
    <row r="1598" spans="1:12">
      <c r="A1598" s="166">
        <v>100202</v>
      </c>
      <c r="B1598" s="229" t="s">
        <v>1722</v>
      </c>
      <c r="C1598" s="230"/>
      <c r="D1598" s="230"/>
      <c r="E1598" s="230"/>
      <c r="F1598" s="231"/>
      <c r="G1598" s="232" t="s">
        <v>273</v>
      </c>
      <c r="H1598" s="233"/>
      <c r="I1598" s="168">
        <v>32.26</v>
      </c>
      <c r="J1598" s="236">
        <v>36.53</v>
      </c>
      <c r="K1598" s="237"/>
      <c r="L1598" s="168">
        <v>68.790000000000006</v>
      </c>
    </row>
    <row r="1599" spans="1:12">
      <c r="A1599" s="166">
        <v>100203</v>
      </c>
      <c r="B1599" s="229" t="s">
        <v>1723</v>
      </c>
      <c r="C1599" s="230"/>
      <c r="D1599" s="230"/>
      <c r="E1599" s="230"/>
      <c r="F1599" s="231"/>
      <c r="G1599" s="232" t="s">
        <v>273</v>
      </c>
      <c r="H1599" s="233"/>
      <c r="I1599" s="168">
        <v>54.78</v>
      </c>
      <c r="J1599" s="236">
        <v>37.369999999999997</v>
      </c>
      <c r="K1599" s="237"/>
      <c r="L1599" s="168">
        <v>92.15</v>
      </c>
    </row>
    <row r="1600" spans="1:12">
      <c r="A1600" s="166">
        <v>100204</v>
      </c>
      <c r="B1600" s="229" t="s">
        <v>1724</v>
      </c>
      <c r="C1600" s="230"/>
      <c r="D1600" s="230"/>
      <c r="E1600" s="230"/>
      <c r="F1600" s="231"/>
      <c r="G1600" s="232" t="s">
        <v>301</v>
      </c>
      <c r="H1600" s="233"/>
      <c r="I1600" s="167">
        <v>4.9400000000000004</v>
      </c>
      <c r="J1600" s="234">
        <v>5.45</v>
      </c>
      <c r="K1600" s="235"/>
      <c r="L1600" s="168">
        <v>10.39</v>
      </c>
    </row>
    <row r="1601" spans="1:12">
      <c r="A1601" s="166">
        <v>100205</v>
      </c>
      <c r="B1601" s="229" t="s">
        <v>1725</v>
      </c>
      <c r="C1601" s="230"/>
      <c r="D1601" s="230"/>
      <c r="E1601" s="230"/>
      <c r="F1601" s="231"/>
      <c r="G1601" s="232" t="s">
        <v>301</v>
      </c>
      <c r="H1601" s="233"/>
      <c r="I1601" s="167">
        <v>3.45</v>
      </c>
      <c r="J1601" s="234">
        <v>8.86</v>
      </c>
      <c r="K1601" s="235"/>
      <c r="L1601" s="168">
        <v>12.31</v>
      </c>
    </row>
    <row r="1602" spans="1:12">
      <c r="A1602" s="166">
        <v>100301</v>
      </c>
      <c r="B1602" s="229" t="s">
        <v>1726</v>
      </c>
      <c r="C1602" s="230"/>
      <c r="D1602" s="230"/>
      <c r="E1602" s="230"/>
      <c r="F1602" s="231"/>
      <c r="G1602" s="232" t="s">
        <v>273</v>
      </c>
      <c r="H1602" s="233"/>
      <c r="I1602" s="169">
        <v>255.92</v>
      </c>
      <c r="J1602" s="236">
        <v>43.87</v>
      </c>
      <c r="K1602" s="237"/>
      <c r="L1602" s="169">
        <v>299.79000000000002</v>
      </c>
    </row>
    <row r="1603" spans="1:12">
      <c r="A1603" s="166">
        <v>100302</v>
      </c>
      <c r="B1603" s="229" t="s">
        <v>1727</v>
      </c>
      <c r="C1603" s="230"/>
      <c r="D1603" s="230"/>
      <c r="E1603" s="230"/>
      <c r="F1603" s="231"/>
      <c r="G1603" s="232" t="s">
        <v>273</v>
      </c>
      <c r="H1603" s="233"/>
      <c r="I1603" s="168">
        <v>80.92</v>
      </c>
      <c r="J1603" s="236">
        <v>43.87</v>
      </c>
      <c r="K1603" s="237"/>
      <c r="L1603" s="169">
        <v>124.79</v>
      </c>
    </row>
    <row r="1604" spans="1:12">
      <c r="A1604" s="166">
        <v>100303</v>
      </c>
      <c r="B1604" s="229" t="s">
        <v>1728</v>
      </c>
      <c r="C1604" s="230"/>
      <c r="D1604" s="230"/>
      <c r="E1604" s="230"/>
      <c r="F1604" s="231"/>
      <c r="G1604" s="232" t="s">
        <v>273</v>
      </c>
      <c r="H1604" s="233"/>
      <c r="I1604" s="169">
        <v>195.92</v>
      </c>
      <c r="J1604" s="236">
        <v>43.87</v>
      </c>
      <c r="K1604" s="237"/>
      <c r="L1604" s="169">
        <v>239.79</v>
      </c>
    </row>
    <row r="1605" spans="1:12">
      <c r="A1605" s="166">
        <v>100320</v>
      </c>
      <c r="B1605" s="229" t="s">
        <v>55</v>
      </c>
      <c r="C1605" s="230"/>
      <c r="D1605" s="230"/>
      <c r="E1605" s="230"/>
      <c r="F1605" s="231"/>
      <c r="G1605" s="232" t="s">
        <v>273</v>
      </c>
      <c r="H1605" s="233"/>
      <c r="I1605" s="169">
        <v>220.92</v>
      </c>
      <c r="J1605" s="236">
        <v>43.87</v>
      </c>
      <c r="K1605" s="237"/>
      <c r="L1605" s="169">
        <v>264.79000000000002</v>
      </c>
    </row>
    <row r="1606" spans="1:12">
      <c r="A1606" s="166">
        <v>100401</v>
      </c>
      <c r="B1606" s="229" t="s">
        <v>56</v>
      </c>
      <c r="C1606" s="230"/>
      <c r="D1606" s="230"/>
      <c r="E1606" s="230"/>
      <c r="F1606" s="231"/>
      <c r="G1606" s="232" t="s">
        <v>273</v>
      </c>
      <c r="H1606" s="233"/>
      <c r="I1606" s="168">
        <v>81</v>
      </c>
      <c r="J1606" s="234">
        <v>0.1</v>
      </c>
      <c r="K1606" s="235"/>
      <c r="L1606" s="168">
        <v>81.099999999999994</v>
      </c>
    </row>
    <row r="1607" spans="1:12">
      <c r="A1607" s="166">
        <v>100402</v>
      </c>
      <c r="B1607" s="229" t="s">
        <v>1729</v>
      </c>
      <c r="C1607" s="230"/>
      <c r="D1607" s="230"/>
      <c r="E1607" s="230"/>
      <c r="F1607" s="231"/>
      <c r="G1607" s="232" t="s">
        <v>273</v>
      </c>
      <c r="H1607" s="233"/>
      <c r="I1607" s="168">
        <v>58</v>
      </c>
      <c r="J1607" s="234">
        <v>0.1</v>
      </c>
      <c r="K1607" s="235"/>
      <c r="L1607" s="168">
        <v>58.1</v>
      </c>
    </row>
    <row r="1608" spans="1:12">
      <c r="A1608" s="166">
        <v>100403</v>
      </c>
      <c r="B1608" s="229" t="s">
        <v>61</v>
      </c>
      <c r="C1608" s="230"/>
      <c r="D1608" s="230"/>
      <c r="E1608" s="230"/>
      <c r="F1608" s="231"/>
      <c r="G1608" s="232" t="s">
        <v>281</v>
      </c>
      <c r="H1608" s="233"/>
      <c r="I1608" s="169">
        <v>150</v>
      </c>
      <c r="J1608" s="234">
        <v>0</v>
      </c>
      <c r="K1608" s="235"/>
      <c r="L1608" s="169">
        <v>150</v>
      </c>
    </row>
    <row r="1609" spans="1:12">
      <c r="A1609" s="166">
        <v>100404</v>
      </c>
      <c r="B1609" s="229" t="s">
        <v>1730</v>
      </c>
      <c r="C1609" s="230"/>
      <c r="D1609" s="230"/>
      <c r="E1609" s="230"/>
      <c r="F1609" s="231"/>
      <c r="G1609" s="232" t="s">
        <v>281</v>
      </c>
      <c r="H1609" s="233"/>
      <c r="I1609" s="168">
        <v>95</v>
      </c>
      <c r="J1609" s="234">
        <v>0</v>
      </c>
      <c r="K1609" s="235"/>
      <c r="L1609" s="168">
        <v>95</v>
      </c>
    </row>
    <row r="1610" spans="1:12">
      <c r="A1610" s="166">
        <v>100405</v>
      </c>
      <c r="B1610" s="229" t="s">
        <v>1731</v>
      </c>
      <c r="C1610" s="230"/>
      <c r="D1610" s="230"/>
      <c r="E1610" s="230"/>
      <c r="F1610" s="231"/>
      <c r="G1610" s="232" t="s">
        <v>273</v>
      </c>
      <c r="H1610" s="233"/>
      <c r="I1610" s="168">
        <v>92</v>
      </c>
      <c r="J1610" s="234">
        <v>0.1</v>
      </c>
      <c r="K1610" s="235"/>
      <c r="L1610" s="168">
        <v>92.1</v>
      </c>
    </row>
    <row r="1611" spans="1:12">
      <c r="A1611" s="166">
        <v>100406</v>
      </c>
      <c r="B1611" s="229" t="s">
        <v>1732</v>
      </c>
      <c r="C1611" s="230"/>
      <c r="D1611" s="230"/>
      <c r="E1611" s="230"/>
      <c r="F1611" s="231"/>
      <c r="G1611" s="232" t="s">
        <v>273</v>
      </c>
      <c r="H1611" s="233"/>
      <c r="I1611" s="168">
        <v>68</v>
      </c>
      <c r="J1611" s="234">
        <v>0.1</v>
      </c>
      <c r="K1611" s="235"/>
      <c r="L1611" s="168">
        <v>68.099999999999994</v>
      </c>
    </row>
    <row r="1612" spans="1:12">
      <c r="A1612" s="166">
        <v>100501</v>
      </c>
      <c r="B1612" s="229" t="s">
        <v>1733</v>
      </c>
      <c r="C1612" s="230"/>
      <c r="D1612" s="230"/>
      <c r="E1612" s="230"/>
      <c r="F1612" s="231"/>
      <c r="G1612" s="232" t="s">
        <v>273</v>
      </c>
      <c r="H1612" s="233"/>
      <c r="I1612" s="168">
        <v>84.82</v>
      </c>
      <c r="J1612" s="236">
        <v>39.76</v>
      </c>
      <c r="K1612" s="237"/>
      <c r="L1612" s="169">
        <v>124.58</v>
      </c>
    </row>
    <row r="1613" spans="1:12">
      <c r="A1613" s="166">
        <v>100502</v>
      </c>
      <c r="B1613" s="229" t="s">
        <v>1734</v>
      </c>
      <c r="C1613" s="230"/>
      <c r="D1613" s="230"/>
      <c r="E1613" s="230"/>
      <c r="F1613" s="231"/>
      <c r="G1613" s="232" t="s">
        <v>273</v>
      </c>
      <c r="H1613" s="233"/>
      <c r="I1613" s="168">
        <v>71.209999999999994</v>
      </c>
      <c r="J1613" s="236">
        <v>40.53</v>
      </c>
      <c r="K1613" s="237"/>
      <c r="L1613" s="169">
        <v>111.74</v>
      </c>
    </row>
    <row r="1614" spans="1:12">
      <c r="A1614" s="166">
        <v>100600</v>
      </c>
      <c r="B1614" s="229" t="s">
        <v>1735</v>
      </c>
      <c r="C1614" s="230"/>
      <c r="D1614" s="230"/>
      <c r="E1614" s="230"/>
      <c r="F1614" s="231"/>
      <c r="G1614" s="232" t="s">
        <v>273</v>
      </c>
      <c r="H1614" s="233"/>
      <c r="I1614" s="169">
        <v>254.11</v>
      </c>
      <c r="J1614" s="236">
        <v>45.37</v>
      </c>
      <c r="K1614" s="237"/>
      <c r="L1614" s="169">
        <v>299.48</v>
      </c>
    </row>
    <row r="1615" spans="1:12">
      <c r="A1615" s="166">
        <v>100601</v>
      </c>
      <c r="B1615" s="229" t="s">
        <v>1736</v>
      </c>
      <c r="C1615" s="230"/>
      <c r="D1615" s="230"/>
      <c r="E1615" s="230"/>
      <c r="F1615" s="231"/>
      <c r="G1615" s="232" t="s">
        <v>273</v>
      </c>
      <c r="H1615" s="233"/>
      <c r="I1615" s="169">
        <v>252.87</v>
      </c>
      <c r="J1615" s="236">
        <v>44.59</v>
      </c>
      <c r="K1615" s="237"/>
      <c r="L1615" s="169">
        <v>297.45999999999998</v>
      </c>
    </row>
    <row r="1616" spans="1:12">
      <c r="A1616" s="166">
        <v>100602</v>
      </c>
      <c r="B1616" s="229" t="s">
        <v>1737</v>
      </c>
      <c r="C1616" s="230"/>
      <c r="D1616" s="230"/>
      <c r="E1616" s="230"/>
      <c r="F1616" s="231"/>
      <c r="G1616" s="232" t="s">
        <v>273</v>
      </c>
      <c r="H1616" s="233"/>
      <c r="I1616" s="168">
        <v>70.3</v>
      </c>
      <c r="J1616" s="236">
        <v>42.42</v>
      </c>
      <c r="K1616" s="237"/>
      <c r="L1616" s="169">
        <v>112.72</v>
      </c>
    </row>
    <row r="1617" spans="1:12">
      <c r="A1617" s="166">
        <v>100603</v>
      </c>
      <c r="B1617" s="229" t="s">
        <v>1738</v>
      </c>
      <c r="C1617" s="230"/>
      <c r="D1617" s="230"/>
      <c r="E1617" s="230"/>
      <c r="F1617" s="231"/>
      <c r="G1617" s="232" t="s">
        <v>273</v>
      </c>
      <c r="H1617" s="233"/>
      <c r="I1617" s="169">
        <v>148.41</v>
      </c>
      <c r="J1617" s="236">
        <v>84.85</v>
      </c>
      <c r="K1617" s="237"/>
      <c r="L1617" s="169">
        <v>233.26</v>
      </c>
    </row>
    <row r="1618" spans="1:12">
      <c r="A1618" s="166">
        <v>100604</v>
      </c>
      <c r="B1618" s="229" t="s">
        <v>1739</v>
      </c>
      <c r="C1618" s="230"/>
      <c r="D1618" s="230"/>
      <c r="E1618" s="230"/>
      <c r="F1618" s="231"/>
      <c r="G1618" s="232" t="s">
        <v>273</v>
      </c>
      <c r="H1618" s="233"/>
      <c r="I1618" s="168">
        <v>33.06</v>
      </c>
      <c r="J1618" s="236">
        <v>21.62</v>
      </c>
      <c r="K1618" s="237"/>
      <c r="L1618" s="168">
        <v>54.68</v>
      </c>
    </row>
    <row r="1619" spans="1:12">
      <c r="A1619" s="166">
        <v>100607</v>
      </c>
      <c r="B1619" s="229" t="s">
        <v>1740</v>
      </c>
      <c r="C1619" s="230"/>
      <c r="D1619" s="230"/>
      <c r="E1619" s="230"/>
      <c r="F1619" s="231"/>
      <c r="G1619" s="232" t="s">
        <v>273</v>
      </c>
      <c r="H1619" s="233"/>
      <c r="I1619" s="168">
        <v>49.05</v>
      </c>
      <c r="J1619" s="236">
        <v>54.84</v>
      </c>
      <c r="K1619" s="237"/>
      <c r="L1619" s="169">
        <v>103.89</v>
      </c>
    </row>
    <row r="1620" spans="1:12">
      <c r="A1620" s="166">
        <v>100608</v>
      </c>
      <c r="B1620" s="229" t="s">
        <v>1741</v>
      </c>
      <c r="C1620" s="230"/>
      <c r="D1620" s="230"/>
      <c r="E1620" s="230"/>
      <c r="F1620" s="231"/>
      <c r="G1620" s="232" t="s">
        <v>273</v>
      </c>
      <c r="H1620" s="233"/>
      <c r="I1620" s="168">
        <v>72.099999999999994</v>
      </c>
      <c r="J1620" s="236">
        <v>78.91</v>
      </c>
      <c r="K1620" s="237"/>
      <c r="L1620" s="169">
        <v>151.01</v>
      </c>
    </row>
    <row r="1621" spans="1:12">
      <c r="A1621" s="171">
        <v>173</v>
      </c>
      <c r="B1621" s="242" t="s">
        <v>1742</v>
      </c>
      <c r="C1621" s="243"/>
      <c r="D1621" s="243"/>
      <c r="E1621" s="243"/>
      <c r="F1621" s="243"/>
      <c r="G1621" s="243"/>
      <c r="H1621" s="243"/>
      <c r="I1621" s="243"/>
      <c r="J1621" s="243"/>
      <c r="K1621" s="243"/>
      <c r="L1621" s="244"/>
    </row>
    <row r="1622" spans="1:12">
      <c r="A1622" s="166">
        <v>110000</v>
      </c>
      <c r="B1622" s="229" t="s">
        <v>1742</v>
      </c>
      <c r="C1622" s="230"/>
      <c r="D1622" s="230"/>
      <c r="E1622" s="230"/>
      <c r="F1622" s="231"/>
      <c r="G1622" s="232"/>
      <c r="H1622" s="233"/>
      <c r="I1622" s="167">
        <v>0</v>
      </c>
      <c r="J1622" s="234">
        <v>0</v>
      </c>
      <c r="K1622" s="235"/>
      <c r="L1622" s="167">
        <v>0</v>
      </c>
    </row>
    <row r="1623" spans="1:12">
      <c r="A1623" s="166">
        <v>110105</v>
      </c>
      <c r="B1623" s="229" t="s">
        <v>1743</v>
      </c>
      <c r="C1623" s="230"/>
      <c r="D1623" s="230"/>
      <c r="E1623" s="230"/>
      <c r="F1623" s="231"/>
      <c r="G1623" s="232" t="s">
        <v>273</v>
      </c>
      <c r="H1623" s="233"/>
      <c r="I1623" s="168">
        <v>31.79</v>
      </c>
      <c r="J1623" s="236">
        <v>17.62</v>
      </c>
      <c r="K1623" s="237"/>
      <c r="L1623" s="168">
        <v>49.41</v>
      </c>
    </row>
    <row r="1624" spans="1:12">
      <c r="A1624" s="166">
        <v>110106</v>
      </c>
      <c r="B1624" s="229" t="s">
        <v>1744</v>
      </c>
      <c r="C1624" s="230"/>
      <c r="D1624" s="230"/>
      <c r="E1624" s="230"/>
      <c r="F1624" s="231"/>
      <c r="G1624" s="232" t="s">
        <v>273</v>
      </c>
      <c r="H1624" s="233"/>
      <c r="I1624" s="168">
        <v>37.44</v>
      </c>
      <c r="J1624" s="236">
        <v>19.03</v>
      </c>
      <c r="K1624" s="237"/>
      <c r="L1624" s="168">
        <v>56.47</v>
      </c>
    </row>
    <row r="1625" spans="1:12">
      <c r="A1625" s="166">
        <v>110107</v>
      </c>
      <c r="B1625" s="229" t="s">
        <v>1745</v>
      </c>
      <c r="C1625" s="230"/>
      <c r="D1625" s="230"/>
      <c r="E1625" s="230"/>
      <c r="F1625" s="231"/>
      <c r="G1625" s="232" t="s">
        <v>273</v>
      </c>
      <c r="H1625" s="233"/>
      <c r="I1625" s="168">
        <v>46.23</v>
      </c>
      <c r="J1625" s="236">
        <v>22.56</v>
      </c>
      <c r="K1625" s="237"/>
      <c r="L1625" s="168">
        <v>68.790000000000006</v>
      </c>
    </row>
    <row r="1626" spans="1:12">
      <c r="A1626" s="171">
        <v>174</v>
      </c>
      <c r="B1626" s="242" t="s">
        <v>22</v>
      </c>
      <c r="C1626" s="243"/>
      <c r="D1626" s="243"/>
      <c r="E1626" s="243"/>
      <c r="F1626" s="243"/>
      <c r="G1626" s="243"/>
      <c r="H1626" s="243"/>
      <c r="I1626" s="243"/>
      <c r="J1626" s="243"/>
      <c r="K1626" s="243"/>
      <c r="L1626" s="244"/>
    </row>
    <row r="1627" spans="1:12">
      <c r="A1627" s="166">
        <v>120000</v>
      </c>
      <c r="B1627" s="229" t="s">
        <v>1746</v>
      </c>
      <c r="C1627" s="230"/>
      <c r="D1627" s="230"/>
      <c r="E1627" s="230"/>
      <c r="F1627" s="231"/>
      <c r="G1627" s="232"/>
      <c r="H1627" s="233"/>
      <c r="I1627" s="167">
        <v>0</v>
      </c>
      <c r="J1627" s="234">
        <v>0</v>
      </c>
      <c r="K1627" s="235"/>
      <c r="L1627" s="167">
        <v>0</v>
      </c>
    </row>
    <row r="1628" spans="1:12">
      <c r="A1628" s="166">
        <v>120101</v>
      </c>
      <c r="B1628" s="229" t="s">
        <v>1747</v>
      </c>
      <c r="C1628" s="230"/>
      <c r="D1628" s="230"/>
      <c r="E1628" s="230"/>
      <c r="F1628" s="231"/>
      <c r="G1628" s="232" t="s">
        <v>273</v>
      </c>
      <c r="H1628" s="233"/>
      <c r="I1628" s="167">
        <v>6.64</v>
      </c>
      <c r="J1628" s="234">
        <v>7.47</v>
      </c>
      <c r="K1628" s="235"/>
      <c r="L1628" s="168">
        <v>14.11</v>
      </c>
    </row>
    <row r="1629" spans="1:12">
      <c r="A1629" s="166">
        <v>120102</v>
      </c>
      <c r="B1629" s="229" t="s">
        <v>1748</v>
      </c>
      <c r="C1629" s="230"/>
      <c r="D1629" s="230"/>
      <c r="E1629" s="230"/>
      <c r="F1629" s="231"/>
      <c r="G1629" s="232" t="s">
        <v>273</v>
      </c>
      <c r="H1629" s="233"/>
      <c r="I1629" s="168">
        <v>44.19</v>
      </c>
      <c r="J1629" s="234">
        <v>0</v>
      </c>
      <c r="K1629" s="235"/>
      <c r="L1629" s="168">
        <v>44.19</v>
      </c>
    </row>
    <row r="1630" spans="1:12">
      <c r="A1630" s="166">
        <v>120104</v>
      </c>
      <c r="B1630" s="229" t="s">
        <v>1749</v>
      </c>
      <c r="C1630" s="230"/>
      <c r="D1630" s="230"/>
      <c r="E1630" s="230"/>
      <c r="F1630" s="231"/>
      <c r="G1630" s="232" t="s">
        <v>273</v>
      </c>
      <c r="H1630" s="233"/>
      <c r="I1630" s="168">
        <v>42.28</v>
      </c>
      <c r="J1630" s="234">
        <v>0</v>
      </c>
      <c r="K1630" s="235"/>
      <c r="L1630" s="168">
        <v>42.28</v>
      </c>
    </row>
    <row r="1631" spans="1:12">
      <c r="A1631" s="166">
        <v>120107</v>
      </c>
      <c r="B1631" s="229" t="s">
        <v>79</v>
      </c>
      <c r="C1631" s="230"/>
      <c r="D1631" s="230"/>
      <c r="E1631" s="230"/>
      <c r="F1631" s="231"/>
      <c r="G1631" s="232" t="s">
        <v>273</v>
      </c>
      <c r="H1631" s="233"/>
      <c r="I1631" s="168">
        <v>39.049999999999997</v>
      </c>
      <c r="J1631" s="234">
        <v>0</v>
      </c>
      <c r="K1631" s="235"/>
      <c r="L1631" s="168">
        <v>39.049999999999997</v>
      </c>
    </row>
    <row r="1632" spans="1:12">
      <c r="A1632" s="166">
        <v>120205</v>
      </c>
      <c r="B1632" s="229" t="s">
        <v>1750</v>
      </c>
      <c r="C1632" s="230"/>
      <c r="D1632" s="230"/>
      <c r="E1632" s="230"/>
      <c r="F1632" s="231"/>
      <c r="G1632" s="232" t="s">
        <v>273</v>
      </c>
      <c r="H1632" s="233"/>
      <c r="I1632" s="168">
        <v>42.62</v>
      </c>
      <c r="J1632" s="234">
        <v>0</v>
      </c>
      <c r="K1632" s="235"/>
      <c r="L1632" s="168">
        <v>42.62</v>
      </c>
    </row>
    <row r="1633" spans="1:12">
      <c r="A1633" s="166">
        <v>120206</v>
      </c>
      <c r="B1633" s="229" t="s">
        <v>1751</v>
      </c>
      <c r="C1633" s="230"/>
      <c r="D1633" s="230"/>
      <c r="E1633" s="230"/>
      <c r="F1633" s="231"/>
      <c r="G1633" s="232" t="s">
        <v>273</v>
      </c>
      <c r="H1633" s="233"/>
      <c r="I1633" s="168">
        <v>11.49</v>
      </c>
      <c r="J1633" s="236">
        <v>15.4</v>
      </c>
      <c r="K1633" s="237"/>
      <c r="L1633" s="168">
        <v>26.89</v>
      </c>
    </row>
    <row r="1634" spans="1:12">
      <c r="A1634" s="166">
        <v>120207</v>
      </c>
      <c r="B1634" s="229" t="s">
        <v>78</v>
      </c>
      <c r="C1634" s="230"/>
      <c r="D1634" s="230"/>
      <c r="E1634" s="230"/>
      <c r="F1634" s="231"/>
      <c r="G1634" s="232" t="s">
        <v>273</v>
      </c>
      <c r="H1634" s="233"/>
      <c r="I1634" s="167">
        <v>5.71</v>
      </c>
      <c r="J1634" s="234">
        <v>7.47</v>
      </c>
      <c r="K1634" s="235"/>
      <c r="L1634" s="168">
        <v>13.18</v>
      </c>
    </row>
    <row r="1635" spans="1:12">
      <c r="A1635" s="166">
        <v>120208</v>
      </c>
      <c r="B1635" s="229" t="s">
        <v>80</v>
      </c>
      <c r="C1635" s="230"/>
      <c r="D1635" s="230"/>
      <c r="E1635" s="230"/>
      <c r="F1635" s="231"/>
      <c r="G1635" s="232" t="s">
        <v>273</v>
      </c>
      <c r="H1635" s="233"/>
      <c r="I1635" s="168">
        <v>22.37</v>
      </c>
      <c r="J1635" s="234">
        <v>0</v>
      </c>
      <c r="K1635" s="235"/>
      <c r="L1635" s="168">
        <v>22.37</v>
      </c>
    </row>
    <row r="1636" spans="1:12">
      <c r="A1636" s="166">
        <v>120209</v>
      </c>
      <c r="B1636" s="229" t="s">
        <v>81</v>
      </c>
      <c r="C1636" s="230"/>
      <c r="D1636" s="230"/>
      <c r="E1636" s="230"/>
      <c r="F1636" s="231"/>
      <c r="G1636" s="232" t="s">
        <v>273</v>
      </c>
      <c r="H1636" s="233"/>
      <c r="I1636" s="168">
        <v>22.27</v>
      </c>
      <c r="J1636" s="234">
        <v>0</v>
      </c>
      <c r="K1636" s="235"/>
      <c r="L1636" s="168">
        <v>22.27</v>
      </c>
    </row>
    <row r="1637" spans="1:12">
      <c r="A1637" s="166">
        <v>120210</v>
      </c>
      <c r="B1637" s="229" t="s">
        <v>1752</v>
      </c>
      <c r="C1637" s="230"/>
      <c r="D1637" s="230"/>
      <c r="E1637" s="230"/>
      <c r="F1637" s="231"/>
      <c r="G1637" s="232" t="s">
        <v>1753</v>
      </c>
      <c r="H1637" s="233"/>
      <c r="I1637" s="167">
        <v>0.18</v>
      </c>
      <c r="J1637" s="234">
        <v>0.06</v>
      </c>
      <c r="K1637" s="235"/>
      <c r="L1637" s="167">
        <v>0.24</v>
      </c>
    </row>
    <row r="1638" spans="1:12">
      <c r="A1638" s="166">
        <v>120212</v>
      </c>
      <c r="B1638" s="229" t="s">
        <v>1754</v>
      </c>
      <c r="C1638" s="230"/>
      <c r="D1638" s="230"/>
      <c r="E1638" s="230"/>
      <c r="F1638" s="231"/>
      <c r="G1638" s="232" t="s">
        <v>273</v>
      </c>
      <c r="H1638" s="233"/>
      <c r="I1638" s="168">
        <v>38.58</v>
      </c>
      <c r="J1638" s="234">
        <v>0</v>
      </c>
      <c r="K1638" s="235"/>
      <c r="L1638" s="168">
        <v>38.58</v>
      </c>
    </row>
    <row r="1639" spans="1:12">
      <c r="A1639" s="166">
        <v>120901</v>
      </c>
      <c r="B1639" s="229" t="s">
        <v>1755</v>
      </c>
      <c r="C1639" s="230"/>
      <c r="D1639" s="230"/>
      <c r="E1639" s="230"/>
      <c r="F1639" s="231"/>
      <c r="G1639" s="232" t="s">
        <v>273</v>
      </c>
      <c r="H1639" s="233"/>
      <c r="I1639" s="168">
        <v>50.42</v>
      </c>
      <c r="J1639" s="236">
        <v>22.87</v>
      </c>
      <c r="K1639" s="237"/>
      <c r="L1639" s="168">
        <v>73.290000000000006</v>
      </c>
    </row>
    <row r="1640" spans="1:12">
      <c r="A1640" s="166">
        <v>120902</v>
      </c>
      <c r="B1640" s="229" t="s">
        <v>82</v>
      </c>
      <c r="C1640" s="230"/>
      <c r="D1640" s="230"/>
      <c r="E1640" s="230"/>
      <c r="F1640" s="231"/>
      <c r="G1640" s="232" t="s">
        <v>273</v>
      </c>
      <c r="H1640" s="233"/>
      <c r="I1640" s="167">
        <v>7.05</v>
      </c>
      <c r="J1640" s="236">
        <v>16.14</v>
      </c>
      <c r="K1640" s="237"/>
      <c r="L1640" s="168">
        <v>23.19</v>
      </c>
    </row>
    <row r="1641" spans="1:12">
      <c r="A1641" s="166">
        <v>121001</v>
      </c>
      <c r="B1641" s="229" t="s">
        <v>1756</v>
      </c>
      <c r="C1641" s="230"/>
      <c r="D1641" s="230"/>
      <c r="E1641" s="230"/>
      <c r="F1641" s="231"/>
      <c r="G1641" s="232" t="s">
        <v>273</v>
      </c>
      <c r="H1641" s="233"/>
      <c r="I1641" s="167">
        <v>9.06</v>
      </c>
      <c r="J1641" s="234">
        <v>1.89</v>
      </c>
      <c r="K1641" s="235"/>
      <c r="L1641" s="168">
        <v>10.95</v>
      </c>
    </row>
    <row r="1642" spans="1:12">
      <c r="A1642" s="166">
        <v>121101</v>
      </c>
      <c r="B1642" s="229" t="s">
        <v>1757</v>
      </c>
      <c r="C1642" s="230"/>
      <c r="D1642" s="230"/>
      <c r="E1642" s="230"/>
      <c r="F1642" s="231"/>
      <c r="G1642" s="232" t="s">
        <v>273</v>
      </c>
      <c r="H1642" s="233"/>
      <c r="I1642" s="167">
        <v>9.06</v>
      </c>
      <c r="J1642" s="234">
        <v>1.94</v>
      </c>
      <c r="K1642" s="235"/>
      <c r="L1642" s="168">
        <v>11</v>
      </c>
    </row>
    <row r="1643" spans="1:12">
      <c r="A1643" s="166">
        <v>121105</v>
      </c>
      <c r="B1643" s="229" t="s">
        <v>1758</v>
      </c>
      <c r="C1643" s="230"/>
      <c r="D1643" s="230"/>
      <c r="E1643" s="230"/>
      <c r="F1643" s="231"/>
      <c r="G1643" s="232" t="s">
        <v>273</v>
      </c>
      <c r="H1643" s="233"/>
      <c r="I1643" s="167">
        <v>7.96</v>
      </c>
      <c r="J1643" s="234">
        <v>2.81</v>
      </c>
      <c r="K1643" s="235"/>
      <c r="L1643" s="168">
        <v>10.77</v>
      </c>
    </row>
    <row r="1644" spans="1:12">
      <c r="A1644" s="171">
        <v>175</v>
      </c>
      <c r="B1644" s="242" t="s">
        <v>1759</v>
      </c>
      <c r="C1644" s="243"/>
      <c r="D1644" s="243"/>
      <c r="E1644" s="243"/>
      <c r="F1644" s="243"/>
      <c r="G1644" s="243"/>
      <c r="H1644" s="243"/>
      <c r="I1644" s="243"/>
      <c r="J1644" s="243"/>
      <c r="K1644" s="243"/>
      <c r="L1644" s="244"/>
    </row>
    <row r="1645" spans="1:12">
      <c r="A1645" s="166">
        <v>130000</v>
      </c>
      <c r="B1645" s="229" t="s">
        <v>1760</v>
      </c>
      <c r="C1645" s="230"/>
      <c r="D1645" s="230"/>
      <c r="E1645" s="230"/>
      <c r="F1645" s="231"/>
      <c r="G1645" s="232"/>
      <c r="H1645" s="233"/>
      <c r="I1645" s="167">
        <v>0</v>
      </c>
      <c r="J1645" s="234">
        <v>0</v>
      </c>
      <c r="K1645" s="235"/>
      <c r="L1645" s="167">
        <v>0</v>
      </c>
    </row>
    <row r="1646" spans="1:12">
      <c r="A1646" s="166">
        <v>130103</v>
      </c>
      <c r="B1646" s="229" t="s">
        <v>1761</v>
      </c>
      <c r="C1646" s="230"/>
      <c r="D1646" s="230"/>
      <c r="E1646" s="230"/>
      <c r="F1646" s="231"/>
      <c r="G1646" s="232" t="s">
        <v>273</v>
      </c>
      <c r="H1646" s="233"/>
      <c r="I1646" s="168">
        <v>12.64</v>
      </c>
      <c r="J1646" s="234">
        <v>3.22</v>
      </c>
      <c r="K1646" s="235"/>
      <c r="L1646" s="168">
        <v>15.86</v>
      </c>
    </row>
    <row r="1647" spans="1:12">
      <c r="A1647" s="166">
        <v>130107</v>
      </c>
      <c r="B1647" s="229" t="s">
        <v>1762</v>
      </c>
      <c r="C1647" s="230"/>
      <c r="D1647" s="230"/>
      <c r="E1647" s="230"/>
      <c r="F1647" s="231"/>
      <c r="G1647" s="232" t="s">
        <v>273</v>
      </c>
      <c r="H1647" s="233"/>
      <c r="I1647" s="168">
        <v>10.72</v>
      </c>
      <c r="J1647" s="236">
        <v>13.62</v>
      </c>
      <c r="K1647" s="237"/>
      <c r="L1647" s="168">
        <v>24.34</v>
      </c>
    </row>
    <row r="1648" spans="1:12">
      <c r="A1648" s="166">
        <v>130150</v>
      </c>
      <c r="B1648" s="229" t="s">
        <v>1763</v>
      </c>
      <c r="C1648" s="230"/>
      <c r="D1648" s="230"/>
      <c r="E1648" s="230"/>
      <c r="F1648" s="231"/>
      <c r="G1648" s="232" t="s">
        <v>273</v>
      </c>
      <c r="H1648" s="233"/>
      <c r="I1648" s="168">
        <v>16.21</v>
      </c>
      <c r="J1648" s="236">
        <v>10.31</v>
      </c>
      <c r="K1648" s="237"/>
      <c r="L1648" s="168">
        <v>26.52</v>
      </c>
    </row>
    <row r="1649" spans="1:12">
      <c r="A1649" s="166">
        <v>130152</v>
      </c>
      <c r="B1649" s="229" t="s">
        <v>1764</v>
      </c>
      <c r="C1649" s="230"/>
      <c r="D1649" s="230"/>
      <c r="E1649" s="230"/>
      <c r="F1649" s="231"/>
      <c r="G1649" s="232" t="s">
        <v>273</v>
      </c>
      <c r="H1649" s="233"/>
      <c r="I1649" s="167">
        <v>2.57</v>
      </c>
      <c r="J1649" s="236">
        <v>15.25</v>
      </c>
      <c r="K1649" s="237"/>
      <c r="L1649" s="168">
        <v>17.82</v>
      </c>
    </row>
    <row r="1650" spans="1:12">
      <c r="A1650" s="166">
        <v>130160</v>
      </c>
      <c r="B1650" s="229" t="s">
        <v>1765</v>
      </c>
      <c r="C1650" s="230"/>
      <c r="D1650" s="230"/>
      <c r="E1650" s="230"/>
      <c r="F1650" s="231"/>
      <c r="G1650" s="232" t="s">
        <v>292</v>
      </c>
      <c r="H1650" s="233"/>
      <c r="I1650" s="169">
        <v>404.41</v>
      </c>
      <c r="J1650" s="238">
        <v>453.92</v>
      </c>
      <c r="K1650" s="239"/>
      <c r="L1650" s="169">
        <v>858.33</v>
      </c>
    </row>
    <row r="1651" spans="1:12">
      <c r="A1651" s="171">
        <v>176</v>
      </c>
      <c r="B1651" s="242" t="s">
        <v>1766</v>
      </c>
      <c r="C1651" s="243"/>
      <c r="D1651" s="243"/>
      <c r="E1651" s="243"/>
      <c r="F1651" s="243"/>
      <c r="G1651" s="243"/>
      <c r="H1651" s="243"/>
      <c r="I1651" s="243"/>
      <c r="J1651" s="243"/>
      <c r="K1651" s="243"/>
      <c r="L1651" s="244"/>
    </row>
    <row r="1652" spans="1:12">
      <c r="A1652" s="166">
        <v>140000</v>
      </c>
      <c r="B1652" s="229" t="s">
        <v>1766</v>
      </c>
      <c r="C1652" s="230"/>
      <c r="D1652" s="230"/>
      <c r="E1652" s="230"/>
      <c r="F1652" s="231"/>
      <c r="G1652" s="232"/>
      <c r="H1652" s="233"/>
      <c r="I1652" s="167">
        <v>0</v>
      </c>
      <c r="J1652" s="234">
        <v>0</v>
      </c>
      <c r="K1652" s="235"/>
      <c r="L1652" s="167">
        <v>0</v>
      </c>
    </row>
    <row r="1653" spans="1:12">
      <c r="A1653" s="166">
        <v>140101</v>
      </c>
      <c r="B1653" s="229" t="s">
        <v>1767</v>
      </c>
      <c r="C1653" s="230"/>
      <c r="D1653" s="230"/>
      <c r="E1653" s="230"/>
      <c r="F1653" s="231"/>
      <c r="G1653" s="232" t="s">
        <v>273</v>
      </c>
      <c r="H1653" s="233"/>
      <c r="I1653" s="168">
        <v>70.37</v>
      </c>
      <c r="J1653" s="236">
        <v>31.72</v>
      </c>
      <c r="K1653" s="237"/>
      <c r="L1653" s="169">
        <v>102.09</v>
      </c>
    </row>
    <row r="1654" spans="1:12">
      <c r="A1654" s="166">
        <v>140102</v>
      </c>
      <c r="B1654" s="229" t="s">
        <v>1768</v>
      </c>
      <c r="C1654" s="230"/>
      <c r="D1654" s="230"/>
      <c r="E1654" s="230"/>
      <c r="F1654" s="231"/>
      <c r="G1654" s="232" t="s">
        <v>273</v>
      </c>
      <c r="H1654" s="233"/>
      <c r="I1654" s="168">
        <v>73.319999999999993</v>
      </c>
      <c r="J1654" s="236">
        <v>39.65</v>
      </c>
      <c r="K1654" s="237"/>
      <c r="L1654" s="169">
        <v>112.97</v>
      </c>
    </row>
    <row r="1655" spans="1:12">
      <c r="A1655" s="166">
        <v>140103</v>
      </c>
      <c r="B1655" s="229" t="s">
        <v>1769</v>
      </c>
      <c r="C1655" s="230"/>
      <c r="D1655" s="230"/>
      <c r="E1655" s="230"/>
      <c r="F1655" s="231"/>
      <c r="G1655" s="232" t="s">
        <v>273</v>
      </c>
      <c r="H1655" s="233"/>
      <c r="I1655" s="168">
        <v>78.959999999999994</v>
      </c>
      <c r="J1655" s="236">
        <v>47.57</v>
      </c>
      <c r="K1655" s="237"/>
      <c r="L1655" s="169">
        <v>126.53</v>
      </c>
    </row>
    <row r="1656" spans="1:12">
      <c r="A1656" s="166">
        <v>140111</v>
      </c>
      <c r="B1656" s="229" t="s">
        <v>1770</v>
      </c>
      <c r="C1656" s="230"/>
      <c r="D1656" s="230"/>
      <c r="E1656" s="230"/>
      <c r="F1656" s="231"/>
      <c r="G1656" s="232" t="s">
        <v>273</v>
      </c>
      <c r="H1656" s="233"/>
      <c r="I1656" s="167">
        <v>0.67</v>
      </c>
      <c r="J1656" s="236">
        <v>31.72</v>
      </c>
      <c r="K1656" s="237"/>
      <c r="L1656" s="168">
        <v>32.39</v>
      </c>
    </row>
    <row r="1657" spans="1:12">
      <c r="A1657" s="166">
        <v>140112</v>
      </c>
      <c r="B1657" s="229" t="s">
        <v>1771</v>
      </c>
      <c r="C1657" s="230"/>
      <c r="D1657" s="230"/>
      <c r="E1657" s="230"/>
      <c r="F1657" s="231"/>
      <c r="G1657" s="232" t="s">
        <v>273</v>
      </c>
      <c r="H1657" s="233"/>
      <c r="I1657" s="167">
        <v>0.67</v>
      </c>
      <c r="J1657" s="236">
        <v>39.65</v>
      </c>
      <c r="K1657" s="237"/>
      <c r="L1657" s="168">
        <v>40.32</v>
      </c>
    </row>
    <row r="1658" spans="1:12">
      <c r="A1658" s="166">
        <v>140113</v>
      </c>
      <c r="B1658" s="229" t="s">
        <v>1772</v>
      </c>
      <c r="C1658" s="230"/>
      <c r="D1658" s="230"/>
      <c r="E1658" s="230"/>
      <c r="F1658" s="231"/>
      <c r="G1658" s="232" t="s">
        <v>273</v>
      </c>
      <c r="H1658" s="233"/>
      <c r="I1658" s="167">
        <v>0.67</v>
      </c>
      <c r="J1658" s="236">
        <v>47.57</v>
      </c>
      <c r="K1658" s="237"/>
      <c r="L1658" s="168">
        <v>48.24</v>
      </c>
    </row>
    <row r="1659" spans="1:12">
      <c r="A1659" s="166">
        <v>140118</v>
      </c>
      <c r="B1659" s="229" t="s">
        <v>1773</v>
      </c>
      <c r="C1659" s="230"/>
      <c r="D1659" s="230"/>
      <c r="E1659" s="230"/>
      <c r="F1659" s="231"/>
      <c r="G1659" s="232" t="s">
        <v>273</v>
      </c>
      <c r="H1659" s="233"/>
      <c r="I1659" s="167">
        <v>0.1</v>
      </c>
      <c r="J1659" s="236">
        <v>26.43</v>
      </c>
      <c r="K1659" s="237"/>
      <c r="L1659" s="168">
        <v>26.53</v>
      </c>
    </row>
    <row r="1660" spans="1:12">
      <c r="A1660" s="166">
        <v>140119</v>
      </c>
      <c r="B1660" s="229" t="s">
        <v>1774</v>
      </c>
      <c r="C1660" s="230"/>
      <c r="D1660" s="230"/>
      <c r="E1660" s="230"/>
      <c r="F1660" s="231"/>
      <c r="G1660" s="232" t="s">
        <v>273</v>
      </c>
      <c r="H1660" s="233"/>
      <c r="I1660" s="167">
        <v>7.0000000000000007E-2</v>
      </c>
      <c r="J1660" s="236">
        <v>11.41</v>
      </c>
      <c r="K1660" s="237"/>
      <c r="L1660" s="168">
        <v>11.48</v>
      </c>
    </row>
    <row r="1661" spans="1:12">
      <c r="A1661" s="166">
        <v>140200</v>
      </c>
      <c r="B1661" s="229" t="s">
        <v>1775</v>
      </c>
      <c r="C1661" s="230"/>
      <c r="D1661" s="230"/>
      <c r="E1661" s="230"/>
      <c r="F1661" s="231"/>
      <c r="G1661" s="232" t="s">
        <v>273</v>
      </c>
      <c r="H1661" s="233"/>
      <c r="I1661" s="168">
        <v>23.04</v>
      </c>
      <c r="J1661" s="236">
        <v>11.41</v>
      </c>
      <c r="K1661" s="237"/>
      <c r="L1661" s="168">
        <v>34.450000000000003</v>
      </c>
    </row>
    <row r="1662" spans="1:12">
      <c r="A1662" s="166">
        <v>140201</v>
      </c>
      <c r="B1662" s="229" t="s">
        <v>1776</v>
      </c>
      <c r="C1662" s="230"/>
      <c r="D1662" s="230"/>
      <c r="E1662" s="230"/>
      <c r="F1662" s="231"/>
      <c r="G1662" s="232" t="s">
        <v>273</v>
      </c>
      <c r="H1662" s="233"/>
      <c r="I1662" s="168">
        <v>48.36</v>
      </c>
      <c r="J1662" s="236">
        <v>26.43</v>
      </c>
      <c r="K1662" s="237"/>
      <c r="L1662" s="168">
        <v>74.790000000000006</v>
      </c>
    </row>
    <row r="1663" spans="1:12">
      <c r="A1663" s="166">
        <v>140202</v>
      </c>
      <c r="B1663" s="229" t="s">
        <v>1777</v>
      </c>
      <c r="C1663" s="230"/>
      <c r="D1663" s="230"/>
      <c r="E1663" s="230"/>
      <c r="F1663" s="231"/>
      <c r="G1663" s="232" t="s">
        <v>273</v>
      </c>
      <c r="H1663" s="233"/>
      <c r="I1663" s="168">
        <v>21.01</v>
      </c>
      <c r="J1663" s="234">
        <v>9.52</v>
      </c>
      <c r="K1663" s="235"/>
      <c r="L1663" s="168">
        <v>30.53</v>
      </c>
    </row>
    <row r="1664" spans="1:12">
      <c r="A1664" s="166">
        <v>140203</v>
      </c>
      <c r="B1664" s="229" t="s">
        <v>1778</v>
      </c>
      <c r="C1664" s="230"/>
      <c r="D1664" s="230"/>
      <c r="E1664" s="230"/>
      <c r="F1664" s="231"/>
      <c r="G1664" s="232" t="s">
        <v>273</v>
      </c>
      <c r="H1664" s="233"/>
      <c r="I1664" s="168">
        <v>17.53</v>
      </c>
      <c r="J1664" s="234">
        <v>3.97</v>
      </c>
      <c r="K1664" s="235"/>
      <c r="L1664" s="168">
        <v>21.5</v>
      </c>
    </row>
    <row r="1665" spans="1:12">
      <c r="A1665" s="166">
        <v>140205</v>
      </c>
      <c r="B1665" s="229" t="s">
        <v>1779</v>
      </c>
      <c r="C1665" s="230"/>
      <c r="D1665" s="230"/>
      <c r="E1665" s="230"/>
      <c r="F1665" s="231"/>
      <c r="G1665" s="232" t="s">
        <v>273</v>
      </c>
      <c r="H1665" s="233"/>
      <c r="I1665" s="167">
        <v>8.4700000000000006</v>
      </c>
      <c r="J1665" s="234">
        <v>4.75</v>
      </c>
      <c r="K1665" s="235"/>
      <c r="L1665" s="168">
        <v>13.22</v>
      </c>
    </row>
    <row r="1666" spans="1:12">
      <c r="A1666" s="166">
        <v>140206</v>
      </c>
      <c r="B1666" s="229" t="s">
        <v>1780</v>
      </c>
      <c r="C1666" s="230"/>
      <c r="D1666" s="230"/>
      <c r="E1666" s="230"/>
      <c r="F1666" s="231"/>
      <c r="G1666" s="232" t="s">
        <v>383</v>
      </c>
      <c r="H1666" s="233"/>
      <c r="I1666" s="168">
        <v>12.49</v>
      </c>
      <c r="J1666" s="234">
        <v>5.82</v>
      </c>
      <c r="K1666" s="235"/>
      <c r="L1666" s="168">
        <v>18.309999999999999</v>
      </c>
    </row>
    <row r="1667" spans="1:12">
      <c r="A1667" s="166">
        <v>140301</v>
      </c>
      <c r="B1667" s="229" t="s">
        <v>1781</v>
      </c>
      <c r="C1667" s="230"/>
      <c r="D1667" s="230"/>
      <c r="E1667" s="230"/>
      <c r="F1667" s="231"/>
      <c r="G1667" s="232" t="s">
        <v>273</v>
      </c>
      <c r="H1667" s="233"/>
      <c r="I1667" s="167">
        <v>4.9800000000000004</v>
      </c>
      <c r="J1667" s="234">
        <v>1.63</v>
      </c>
      <c r="K1667" s="235"/>
      <c r="L1667" s="167">
        <v>6.61</v>
      </c>
    </row>
    <row r="1668" spans="1:12">
      <c r="A1668" s="171">
        <v>177</v>
      </c>
      <c r="B1668" s="242" t="s">
        <v>1782</v>
      </c>
      <c r="C1668" s="243"/>
      <c r="D1668" s="243"/>
      <c r="E1668" s="243"/>
      <c r="F1668" s="243"/>
      <c r="G1668" s="243"/>
      <c r="H1668" s="243"/>
      <c r="I1668" s="243"/>
      <c r="J1668" s="243"/>
      <c r="K1668" s="243"/>
      <c r="L1668" s="244"/>
    </row>
    <row r="1669" spans="1:12">
      <c r="A1669" s="166">
        <v>150000</v>
      </c>
      <c r="B1669" s="229" t="s">
        <v>1783</v>
      </c>
      <c r="C1669" s="230"/>
      <c r="D1669" s="230"/>
      <c r="E1669" s="230"/>
      <c r="F1669" s="231"/>
      <c r="G1669" s="232"/>
      <c r="H1669" s="233"/>
      <c r="I1669" s="167">
        <v>0</v>
      </c>
      <c r="J1669" s="234">
        <v>0</v>
      </c>
      <c r="K1669" s="235"/>
      <c r="L1669" s="167">
        <v>0</v>
      </c>
    </row>
    <row r="1670" spans="1:12">
      <c r="A1670" s="166">
        <v>150103</v>
      </c>
      <c r="B1670" s="229" t="s">
        <v>151</v>
      </c>
      <c r="C1670" s="230"/>
      <c r="D1670" s="230"/>
      <c r="E1670" s="230"/>
      <c r="F1670" s="231"/>
      <c r="G1670" s="232" t="s">
        <v>412</v>
      </c>
      <c r="H1670" s="233"/>
      <c r="I1670" s="167">
        <v>9.5</v>
      </c>
      <c r="J1670" s="234">
        <v>0</v>
      </c>
      <c r="K1670" s="235"/>
      <c r="L1670" s="167">
        <v>9.5</v>
      </c>
    </row>
    <row r="1671" spans="1:12">
      <c r="A1671" s="166">
        <v>150203</v>
      </c>
      <c r="B1671" s="229" t="s">
        <v>1784</v>
      </c>
      <c r="C1671" s="230"/>
      <c r="D1671" s="230"/>
      <c r="E1671" s="230"/>
      <c r="F1671" s="231"/>
      <c r="G1671" s="232" t="s">
        <v>281</v>
      </c>
      <c r="H1671" s="233"/>
      <c r="I1671" s="168">
        <v>93.18</v>
      </c>
      <c r="J1671" s="234">
        <v>0</v>
      </c>
      <c r="K1671" s="235"/>
      <c r="L1671" s="168">
        <v>93.18</v>
      </c>
    </row>
    <row r="1672" spans="1:12">
      <c r="A1672" s="166">
        <v>150204</v>
      </c>
      <c r="B1672" s="229" t="s">
        <v>152</v>
      </c>
      <c r="C1672" s="230"/>
      <c r="D1672" s="230"/>
      <c r="E1672" s="230"/>
      <c r="F1672" s="231"/>
      <c r="G1672" s="232" t="s">
        <v>412</v>
      </c>
      <c r="H1672" s="233"/>
      <c r="I1672" s="167">
        <v>9.02</v>
      </c>
      <c r="J1672" s="234">
        <v>0</v>
      </c>
      <c r="K1672" s="235"/>
      <c r="L1672" s="167">
        <v>9.02</v>
      </c>
    </row>
    <row r="1673" spans="1:12">
      <c r="A1673" s="171">
        <v>178</v>
      </c>
      <c r="B1673" s="242" t="s">
        <v>95</v>
      </c>
      <c r="C1673" s="243"/>
      <c r="D1673" s="243"/>
      <c r="E1673" s="243"/>
      <c r="F1673" s="243"/>
      <c r="G1673" s="243"/>
      <c r="H1673" s="243"/>
      <c r="I1673" s="243"/>
      <c r="J1673" s="243"/>
      <c r="K1673" s="243"/>
      <c r="L1673" s="244"/>
    </row>
    <row r="1674" spans="1:12">
      <c r="A1674" s="166">
        <v>160000</v>
      </c>
      <c r="B1674" s="229" t="s">
        <v>95</v>
      </c>
      <c r="C1674" s="230"/>
      <c r="D1674" s="230"/>
      <c r="E1674" s="230"/>
      <c r="F1674" s="231"/>
      <c r="G1674" s="232"/>
      <c r="H1674" s="233"/>
      <c r="I1674" s="167">
        <v>0</v>
      </c>
      <c r="J1674" s="234">
        <v>0</v>
      </c>
      <c r="K1674" s="235"/>
      <c r="L1674" s="167">
        <v>0</v>
      </c>
    </row>
    <row r="1675" spans="1:12">
      <c r="A1675" s="166">
        <v>160301</v>
      </c>
      <c r="B1675" s="229" t="s">
        <v>1785</v>
      </c>
      <c r="C1675" s="230"/>
      <c r="D1675" s="230"/>
      <c r="E1675" s="230"/>
      <c r="F1675" s="231"/>
      <c r="G1675" s="232" t="s">
        <v>273</v>
      </c>
      <c r="H1675" s="233"/>
      <c r="I1675" s="168">
        <v>43.4</v>
      </c>
      <c r="J1675" s="234">
        <v>7.31</v>
      </c>
      <c r="K1675" s="235"/>
      <c r="L1675" s="168">
        <v>50.71</v>
      </c>
    </row>
    <row r="1676" spans="1:12">
      <c r="A1676" s="166">
        <v>160302</v>
      </c>
      <c r="B1676" s="229" t="s">
        <v>1786</v>
      </c>
      <c r="C1676" s="230"/>
      <c r="D1676" s="230"/>
      <c r="E1676" s="230"/>
      <c r="F1676" s="231"/>
      <c r="G1676" s="232" t="s">
        <v>301</v>
      </c>
      <c r="H1676" s="233"/>
      <c r="I1676" s="168">
        <v>11.42</v>
      </c>
      <c r="J1676" s="236">
        <v>14.47</v>
      </c>
      <c r="K1676" s="237"/>
      <c r="L1676" s="168">
        <v>25.89</v>
      </c>
    </row>
    <row r="1677" spans="1:12">
      <c r="A1677" s="166">
        <v>160401</v>
      </c>
      <c r="B1677" s="229" t="s">
        <v>1787</v>
      </c>
      <c r="C1677" s="230"/>
      <c r="D1677" s="230"/>
      <c r="E1677" s="230"/>
      <c r="F1677" s="231"/>
      <c r="G1677" s="232" t="s">
        <v>273</v>
      </c>
      <c r="H1677" s="233"/>
      <c r="I1677" s="168">
        <v>20.7</v>
      </c>
      <c r="J1677" s="234">
        <v>4.5</v>
      </c>
      <c r="K1677" s="235"/>
      <c r="L1677" s="168">
        <v>25.2</v>
      </c>
    </row>
    <row r="1678" spans="1:12">
      <c r="A1678" s="166">
        <v>160402</v>
      </c>
      <c r="B1678" s="229" t="s">
        <v>1788</v>
      </c>
      <c r="C1678" s="230"/>
      <c r="D1678" s="230"/>
      <c r="E1678" s="230"/>
      <c r="F1678" s="231"/>
      <c r="G1678" s="232" t="s">
        <v>301</v>
      </c>
      <c r="H1678" s="233"/>
      <c r="I1678" s="168">
        <v>10.220000000000001</v>
      </c>
      <c r="J1678" s="236">
        <v>14.47</v>
      </c>
      <c r="K1678" s="237"/>
      <c r="L1678" s="168">
        <v>24.69</v>
      </c>
    </row>
    <row r="1679" spans="1:12">
      <c r="A1679" s="166">
        <v>160403</v>
      </c>
      <c r="B1679" s="229" t="s">
        <v>1789</v>
      </c>
      <c r="C1679" s="230"/>
      <c r="D1679" s="230"/>
      <c r="E1679" s="230"/>
      <c r="F1679" s="231"/>
      <c r="G1679" s="232" t="s">
        <v>301</v>
      </c>
      <c r="H1679" s="233"/>
      <c r="I1679" s="167">
        <v>2.54</v>
      </c>
      <c r="J1679" s="234">
        <v>8</v>
      </c>
      <c r="K1679" s="235"/>
      <c r="L1679" s="168">
        <v>10.54</v>
      </c>
    </row>
    <row r="1680" spans="1:12">
      <c r="A1680" s="166">
        <v>160404</v>
      </c>
      <c r="B1680" s="229" t="s">
        <v>1790</v>
      </c>
      <c r="C1680" s="230"/>
      <c r="D1680" s="230"/>
      <c r="E1680" s="230"/>
      <c r="F1680" s="231"/>
      <c r="G1680" s="232" t="s">
        <v>383</v>
      </c>
      <c r="H1680" s="233"/>
      <c r="I1680" s="167">
        <v>0.24</v>
      </c>
      <c r="J1680" s="234">
        <v>9.8800000000000008</v>
      </c>
      <c r="K1680" s="235"/>
      <c r="L1680" s="168">
        <v>10.119999999999999</v>
      </c>
    </row>
    <row r="1681" spans="1:12">
      <c r="A1681" s="166">
        <v>160421</v>
      </c>
      <c r="B1681" s="229" t="s">
        <v>1791</v>
      </c>
      <c r="C1681" s="230"/>
      <c r="D1681" s="230"/>
      <c r="E1681" s="230"/>
      <c r="F1681" s="231"/>
      <c r="G1681" s="232" t="s">
        <v>273</v>
      </c>
      <c r="H1681" s="233"/>
      <c r="I1681" s="167">
        <v>0</v>
      </c>
      <c r="J1681" s="234">
        <v>4.5</v>
      </c>
      <c r="K1681" s="235"/>
      <c r="L1681" s="167">
        <v>4.5</v>
      </c>
    </row>
    <row r="1682" spans="1:12">
      <c r="A1682" s="166">
        <v>160501</v>
      </c>
      <c r="B1682" s="229" t="s">
        <v>1792</v>
      </c>
      <c r="C1682" s="230"/>
      <c r="D1682" s="230"/>
      <c r="E1682" s="230"/>
      <c r="F1682" s="231"/>
      <c r="G1682" s="232" t="s">
        <v>273</v>
      </c>
      <c r="H1682" s="233"/>
      <c r="I1682" s="168">
        <v>19.68</v>
      </c>
      <c r="J1682" s="234">
        <v>5.82</v>
      </c>
      <c r="K1682" s="235"/>
      <c r="L1682" s="168">
        <v>25.5</v>
      </c>
    </row>
    <row r="1683" spans="1:12">
      <c r="A1683" s="166">
        <v>160502</v>
      </c>
      <c r="B1683" s="229" t="s">
        <v>1793</v>
      </c>
      <c r="C1683" s="230"/>
      <c r="D1683" s="230"/>
      <c r="E1683" s="230"/>
      <c r="F1683" s="231"/>
      <c r="G1683" s="232" t="s">
        <v>301</v>
      </c>
      <c r="H1683" s="233"/>
      <c r="I1683" s="168">
        <v>30.21</v>
      </c>
      <c r="J1683" s="234">
        <v>3.18</v>
      </c>
      <c r="K1683" s="235"/>
      <c r="L1683" s="168">
        <v>33.39</v>
      </c>
    </row>
    <row r="1684" spans="1:12">
      <c r="A1684" s="166">
        <v>160600</v>
      </c>
      <c r="B1684" s="229" t="s">
        <v>97</v>
      </c>
      <c r="C1684" s="230"/>
      <c r="D1684" s="230"/>
      <c r="E1684" s="230"/>
      <c r="F1684" s="231"/>
      <c r="G1684" s="232" t="s">
        <v>273</v>
      </c>
      <c r="H1684" s="233"/>
      <c r="I1684" s="168">
        <v>17.52</v>
      </c>
      <c r="J1684" s="236">
        <v>46.18</v>
      </c>
      <c r="K1684" s="237"/>
      <c r="L1684" s="168">
        <v>63.7</v>
      </c>
    </row>
    <row r="1685" spans="1:12">
      <c r="A1685" s="166">
        <v>160601</v>
      </c>
      <c r="B1685" s="229" t="s">
        <v>97</v>
      </c>
      <c r="C1685" s="230"/>
      <c r="D1685" s="230"/>
      <c r="E1685" s="230"/>
      <c r="F1685" s="231"/>
      <c r="G1685" s="232" t="s">
        <v>301</v>
      </c>
      <c r="H1685" s="233"/>
      <c r="I1685" s="168">
        <v>10.51</v>
      </c>
      <c r="J1685" s="236">
        <v>27.71</v>
      </c>
      <c r="K1685" s="237"/>
      <c r="L1685" s="168">
        <v>38.22</v>
      </c>
    </row>
    <row r="1686" spans="1:12">
      <c r="A1686" s="166">
        <v>160602</v>
      </c>
      <c r="B1686" s="229" t="s">
        <v>98</v>
      </c>
      <c r="C1686" s="230"/>
      <c r="D1686" s="230"/>
      <c r="E1686" s="230"/>
      <c r="F1686" s="231"/>
      <c r="G1686" s="232" t="s">
        <v>301</v>
      </c>
      <c r="H1686" s="233"/>
      <c r="I1686" s="167">
        <v>7.74</v>
      </c>
      <c r="J1686" s="236">
        <v>13.22</v>
      </c>
      <c r="K1686" s="237"/>
      <c r="L1686" s="168">
        <v>20.96</v>
      </c>
    </row>
    <row r="1687" spans="1:12">
      <c r="A1687" s="166">
        <v>160603</v>
      </c>
      <c r="B1687" s="229" t="s">
        <v>98</v>
      </c>
      <c r="C1687" s="230"/>
      <c r="D1687" s="230"/>
      <c r="E1687" s="230"/>
      <c r="F1687" s="231"/>
      <c r="G1687" s="232" t="s">
        <v>273</v>
      </c>
      <c r="H1687" s="233"/>
      <c r="I1687" s="168">
        <v>29.1</v>
      </c>
      <c r="J1687" s="236">
        <v>33.04</v>
      </c>
      <c r="K1687" s="237"/>
      <c r="L1687" s="168">
        <v>62.14</v>
      </c>
    </row>
    <row r="1688" spans="1:12">
      <c r="A1688" s="166">
        <v>160801</v>
      </c>
      <c r="B1688" s="229" t="s">
        <v>1794</v>
      </c>
      <c r="C1688" s="230"/>
      <c r="D1688" s="230"/>
      <c r="E1688" s="230"/>
      <c r="F1688" s="231"/>
      <c r="G1688" s="232" t="s">
        <v>273</v>
      </c>
      <c r="H1688" s="233"/>
      <c r="I1688" s="168">
        <v>87.74</v>
      </c>
      <c r="J1688" s="236">
        <v>11.2</v>
      </c>
      <c r="K1688" s="237"/>
      <c r="L1688" s="168">
        <v>98.94</v>
      </c>
    </row>
    <row r="1689" spans="1:12">
      <c r="A1689" s="166">
        <v>160901</v>
      </c>
      <c r="B1689" s="229" t="s">
        <v>1795</v>
      </c>
      <c r="C1689" s="230"/>
      <c r="D1689" s="230"/>
      <c r="E1689" s="230"/>
      <c r="F1689" s="231"/>
      <c r="G1689" s="232" t="s">
        <v>273</v>
      </c>
      <c r="H1689" s="233"/>
      <c r="I1689" s="168">
        <v>75.5</v>
      </c>
      <c r="J1689" s="236">
        <v>14.01</v>
      </c>
      <c r="K1689" s="237"/>
      <c r="L1689" s="168">
        <v>89.51</v>
      </c>
    </row>
    <row r="1690" spans="1:12">
      <c r="A1690" s="166">
        <v>160905</v>
      </c>
      <c r="B1690" s="229" t="s">
        <v>1796</v>
      </c>
      <c r="C1690" s="230"/>
      <c r="D1690" s="230"/>
      <c r="E1690" s="230"/>
      <c r="F1690" s="231"/>
      <c r="G1690" s="232" t="s">
        <v>273</v>
      </c>
      <c r="H1690" s="233"/>
      <c r="I1690" s="168">
        <v>26.49</v>
      </c>
      <c r="J1690" s="234">
        <v>4.2300000000000004</v>
      </c>
      <c r="K1690" s="235"/>
      <c r="L1690" s="168">
        <v>30.72</v>
      </c>
    </row>
    <row r="1691" spans="1:12">
      <c r="A1691" s="166">
        <v>160906</v>
      </c>
      <c r="B1691" s="229" t="s">
        <v>1797</v>
      </c>
      <c r="C1691" s="230"/>
      <c r="D1691" s="230"/>
      <c r="E1691" s="230"/>
      <c r="F1691" s="231"/>
      <c r="G1691" s="232" t="s">
        <v>273</v>
      </c>
      <c r="H1691" s="233"/>
      <c r="I1691" s="168">
        <v>36.21</v>
      </c>
      <c r="J1691" s="234">
        <v>4.2300000000000004</v>
      </c>
      <c r="K1691" s="235"/>
      <c r="L1691" s="168">
        <v>40.44</v>
      </c>
    </row>
    <row r="1692" spans="1:12">
      <c r="A1692" s="166">
        <v>160907</v>
      </c>
      <c r="B1692" s="229" t="s">
        <v>1798</v>
      </c>
      <c r="C1692" s="230"/>
      <c r="D1692" s="230"/>
      <c r="E1692" s="230"/>
      <c r="F1692" s="231"/>
      <c r="G1692" s="232" t="s">
        <v>273</v>
      </c>
      <c r="H1692" s="233"/>
      <c r="I1692" s="168">
        <v>31.28</v>
      </c>
      <c r="J1692" s="236">
        <v>27.01</v>
      </c>
      <c r="K1692" s="237"/>
      <c r="L1692" s="168">
        <v>58.29</v>
      </c>
    </row>
    <row r="1693" spans="1:12">
      <c r="A1693" s="166">
        <v>160908</v>
      </c>
      <c r="B1693" s="229" t="s">
        <v>1799</v>
      </c>
      <c r="C1693" s="230"/>
      <c r="D1693" s="230"/>
      <c r="E1693" s="230"/>
      <c r="F1693" s="231"/>
      <c r="G1693" s="232" t="s">
        <v>273</v>
      </c>
      <c r="H1693" s="233"/>
      <c r="I1693" s="167">
        <v>1.34</v>
      </c>
      <c r="J1693" s="234">
        <v>5.66</v>
      </c>
      <c r="K1693" s="235"/>
      <c r="L1693" s="167">
        <v>7</v>
      </c>
    </row>
    <row r="1694" spans="1:12">
      <c r="A1694" s="166">
        <v>160909</v>
      </c>
      <c r="B1694" s="229" t="s">
        <v>1800</v>
      </c>
      <c r="C1694" s="230"/>
      <c r="D1694" s="230"/>
      <c r="E1694" s="230"/>
      <c r="F1694" s="231"/>
      <c r="G1694" s="232" t="s">
        <v>273</v>
      </c>
      <c r="H1694" s="233"/>
      <c r="I1694" s="168">
        <v>34.94</v>
      </c>
      <c r="J1694" s="234">
        <v>9.26</v>
      </c>
      <c r="K1694" s="235"/>
      <c r="L1694" s="168">
        <v>44.2</v>
      </c>
    </row>
    <row r="1695" spans="1:12">
      <c r="A1695" s="166">
        <v>160910</v>
      </c>
      <c r="B1695" s="229" t="s">
        <v>1801</v>
      </c>
      <c r="C1695" s="230"/>
      <c r="D1695" s="230"/>
      <c r="E1695" s="230"/>
      <c r="F1695" s="231"/>
      <c r="G1695" s="232" t="s">
        <v>273</v>
      </c>
      <c r="H1695" s="233"/>
      <c r="I1695" s="168">
        <v>28.44</v>
      </c>
      <c r="J1695" s="234">
        <v>9.26</v>
      </c>
      <c r="K1695" s="235"/>
      <c r="L1695" s="168">
        <v>37.700000000000003</v>
      </c>
    </row>
    <row r="1696" spans="1:12">
      <c r="A1696" s="166">
        <v>160911</v>
      </c>
      <c r="B1696" s="229" t="s">
        <v>1802</v>
      </c>
      <c r="C1696" s="230"/>
      <c r="D1696" s="230"/>
      <c r="E1696" s="230"/>
      <c r="F1696" s="231"/>
      <c r="G1696" s="232" t="s">
        <v>273</v>
      </c>
      <c r="H1696" s="233"/>
      <c r="I1696" s="168">
        <v>53.46</v>
      </c>
      <c r="J1696" s="234">
        <v>4.2300000000000004</v>
      </c>
      <c r="K1696" s="235"/>
      <c r="L1696" s="168">
        <v>57.69</v>
      </c>
    </row>
    <row r="1697" spans="1:12">
      <c r="A1697" s="166">
        <v>160963</v>
      </c>
      <c r="B1697" s="229" t="s">
        <v>1803</v>
      </c>
      <c r="C1697" s="230"/>
      <c r="D1697" s="230"/>
      <c r="E1697" s="230"/>
      <c r="F1697" s="231"/>
      <c r="G1697" s="232" t="s">
        <v>383</v>
      </c>
      <c r="H1697" s="233"/>
      <c r="I1697" s="168">
        <v>12.94</v>
      </c>
      <c r="J1697" s="234">
        <v>2.11</v>
      </c>
      <c r="K1697" s="235"/>
      <c r="L1697" s="168">
        <v>15.05</v>
      </c>
    </row>
    <row r="1698" spans="1:12">
      <c r="A1698" s="166">
        <v>160964</v>
      </c>
      <c r="B1698" s="229" t="s">
        <v>1804</v>
      </c>
      <c r="C1698" s="230"/>
      <c r="D1698" s="230"/>
      <c r="E1698" s="230"/>
      <c r="F1698" s="231"/>
      <c r="G1698" s="232" t="s">
        <v>301</v>
      </c>
      <c r="H1698" s="233"/>
      <c r="I1698" s="168">
        <v>13.98</v>
      </c>
      <c r="J1698" s="234">
        <v>2.11</v>
      </c>
      <c r="K1698" s="235"/>
      <c r="L1698" s="168">
        <v>16.09</v>
      </c>
    </row>
    <row r="1699" spans="1:12">
      <c r="A1699" s="166">
        <v>160965</v>
      </c>
      <c r="B1699" s="229" t="s">
        <v>1805</v>
      </c>
      <c r="C1699" s="230"/>
      <c r="D1699" s="230"/>
      <c r="E1699" s="230"/>
      <c r="F1699" s="231"/>
      <c r="G1699" s="232" t="s">
        <v>301</v>
      </c>
      <c r="H1699" s="233"/>
      <c r="I1699" s="168">
        <v>13.08</v>
      </c>
      <c r="J1699" s="234">
        <v>2.11</v>
      </c>
      <c r="K1699" s="235"/>
      <c r="L1699" s="168">
        <v>15.19</v>
      </c>
    </row>
    <row r="1700" spans="1:12">
      <c r="A1700" s="166">
        <v>160966</v>
      </c>
      <c r="B1700" s="229" t="s">
        <v>1806</v>
      </c>
      <c r="C1700" s="230"/>
      <c r="D1700" s="230"/>
      <c r="E1700" s="230"/>
      <c r="F1700" s="231"/>
      <c r="G1700" s="232" t="s">
        <v>273</v>
      </c>
      <c r="H1700" s="233"/>
      <c r="I1700" s="168">
        <v>26.49</v>
      </c>
      <c r="J1700" s="234">
        <v>4.2300000000000004</v>
      </c>
      <c r="K1700" s="235"/>
      <c r="L1700" s="168">
        <v>30.72</v>
      </c>
    </row>
    <row r="1701" spans="1:12">
      <c r="A1701" s="166">
        <v>160967</v>
      </c>
      <c r="B1701" s="229" t="s">
        <v>1807</v>
      </c>
      <c r="C1701" s="230"/>
      <c r="D1701" s="230"/>
      <c r="E1701" s="230"/>
      <c r="F1701" s="231"/>
      <c r="G1701" s="232" t="s">
        <v>273</v>
      </c>
      <c r="H1701" s="233"/>
      <c r="I1701" s="168">
        <v>26.49</v>
      </c>
      <c r="J1701" s="234">
        <v>4.2300000000000004</v>
      </c>
      <c r="K1701" s="235"/>
      <c r="L1701" s="168">
        <v>30.72</v>
      </c>
    </row>
    <row r="1702" spans="1:12">
      <c r="A1702" s="166">
        <v>160969</v>
      </c>
      <c r="B1702" s="229" t="s">
        <v>96</v>
      </c>
      <c r="C1702" s="230"/>
      <c r="D1702" s="230"/>
      <c r="E1702" s="230"/>
      <c r="F1702" s="231"/>
      <c r="G1702" s="232" t="s">
        <v>273</v>
      </c>
      <c r="H1702" s="233"/>
      <c r="I1702" s="168">
        <v>22.83</v>
      </c>
      <c r="J1702" s="234">
        <v>4.2300000000000004</v>
      </c>
      <c r="K1702" s="235"/>
      <c r="L1702" s="168">
        <v>27.06</v>
      </c>
    </row>
    <row r="1703" spans="1:12">
      <c r="A1703" s="166">
        <v>160970</v>
      </c>
      <c r="B1703" s="229" t="s">
        <v>1808</v>
      </c>
      <c r="C1703" s="230"/>
      <c r="D1703" s="230"/>
      <c r="E1703" s="230"/>
      <c r="F1703" s="231"/>
      <c r="G1703" s="232" t="s">
        <v>273</v>
      </c>
      <c r="H1703" s="233"/>
      <c r="I1703" s="168">
        <v>19.22</v>
      </c>
      <c r="J1703" s="234">
        <v>9.26</v>
      </c>
      <c r="K1703" s="235"/>
      <c r="L1703" s="168">
        <v>28.48</v>
      </c>
    </row>
    <row r="1704" spans="1:12">
      <c r="A1704" s="171">
        <v>179</v>
      </c>
      <c r="B1704" s="242" t="s">
        <v>1809</v>
      </c>
      <c r="C1704" s="243"/>
      <c r="D1704" s="243"/>
      <c r="E1704" s="243"/>
      <c r="F1704" s="243"/>
      <c r="G1704" s="243"/>
      <c r="H1704" s="243"/>
      <c r="I1704" s="243"/>
      <c r="J1704" s="243"/>
      <c r="K1704" s="243"/>
      <c r="L1704" s="244"/>
    </row>
    <row r="1705" spans="1:12">
      <c r="A1705" s="166">
        <v>170000</v>
      </c>
      <c r="B1705" s="229" t="s">
        <v>24</v>
      </c>
      <c r="C1705" s="230"/>
      <c r="D1705" s="230"/>
      <c r="E1705" s="230"/>
      <c r="F1705" s="231"/>
      <c r="G1705" s="232"/>
      <c r="H1705" s="233"/>
      <c r="I1705" s="167">
        <v>0</v>
      </c>
      <c r="J1705" s="234">
        <v>0</v>
      </c>
      <c r="K1705" s="235"/>
      <c r="L1705" s="167">
        <v>0</v>
      </c>
    </row>
    <row r="1706" spans="1:12">
      <c r="A1706" s="166">
        <v>170010</v>
      </c>
      <c r="B1706" s="229" t="s">
        <v>1810</v>
      </c>
      <c r="C1706" s="230"/>
      <c r="D1706" s="230"/>
      <c r="E1706" s="230"/>
      <c r="F1706" s="231"/>
      <c r="G1706" s="232" t="s">
        <v>301</v>
      </c>
      <c r="H1706" s="233"/>
      <c r="I1706" s="167">
        <v>5.36</v>
      </c>
      <c r="J1706" s="234">
        <v>1.0900000000000001</v>
      </c>
      <c r="K1706" s="235"/>
      <c r="L1706" s="167">
        <v>6.45</v>
      </c>
    </row>
    <row r="1707" spans="1:12">
      <c r="A1707" s="166">
        <v>170015</v>
      </c>
      <c r="B1707" s="229" t="s">
        <v>1811</v>
      </c>
      <c r="C1707" s="230"/>
      <c r="D1707" s="230"/>
      <c r="E1707" s="230"/>
      <c r="F1707" s="231"/>
      <c r="G1707" s="232" t="s">
        <v>1812</v>
      </c>
      <c r="H1707" s="233"/>
      <c r="I1707" s="169">
        <v>106.09</v>
      </c>
      <c r="J1707" s="236">
        <v>81.7</v>
      </c>
      <c r="K1707" s="237"/>
      <c r="L1707" s="169">
        <v>187.79</v>
      </c>
    </row>
    <row r="1708" spans="1:12">
      <c r="A1708" s="166">
        <v>170101</v>
      </c>
      <c r="B1708" s="229" t="s">
        <v>59</v>
      </c>
      <c r="C1708" s="230"/>
      <c r="D1708" s="230"/>
      <c r="E1708" s="230"/>
      <c r="F1708" s="231"/>
      <c r="G1708" s="232" t="s">
        <v>281</v>
      </c>
      <c r="H1708" s="233"/>
      <c r="I1708" s="169">
        <v>238.42</v>
      </c>
      <c r="J1708" s="238">
        <v>112.64</v>
      </c>
      <c r="K1708" s="239"/>
      <c r="L1708" s="169">
        <v>351.06</v>
      </c>
    </row>
    <row r="1709" spans="1:12">
      <c r="A1709" s="166">
        <v>170102</v>
      </c>
      <c r="B1709" s="229" t="s">
        <v>1813</v>
      </c>
      <c r="C1709" s="230"/>
      <c r="D1709" s="230"/>
      <c r="E1709" s="230"/>
      <c r="F1709" s="231"/>
      <c r="G1709" s="232" t="s">
        <v>281</v>
      </c>
      <c r="H1709" s="233"/>
      <c r="I1709" s="169">
        <v>243.32</v>
      </c>
      <c r="J1709" s="238">
        <v>112.64</v>
      </c>
      <c r="K1709" s="239"/>
      <c r="L1709" s="169">
        <v>355.96</v>
      </c>
    </row>
    <row r="1710" spans="1:12">
      <c r="A1710" s="166">
        <v>170103</v>
      </c>
      <c r="B1710" s="229" t="s">
        <v>58</v>
      </c>
      <c r="C1710" s="230"/>
      <c r="D1710" s="230"/>
      <c r="E1710" s="230"/>
      <c r="F1710" s="231"/>
      <c r="G1710" s="232" t="s">
        <v>281</v>
      </c>
      <c r="H1710" s="233"/>
      <c r="I1710" s="169">
        <v>245.02</v>
      </c>
      <c r="J1710" s="238">
        <v>112.64</v>
      </c>
      <c r="K1710" s="239"/>
      <c r="L1710" s="169">
        <v>357.66</v>
      </c>
    </row>
    <row r="1711" spans="1:12">
      <c r="A1711" s="166">
        <v>170104</v>
      </c>
      <c r="B1711" s="229" t="s">
        <v>1814</v>
      </c>
      <c r="C1711" s="230"/>
      <c r="D1711" s="230"/>
      <c r="E1711" s="230"/>
      <c r="F1711" s="231"/>
      <c r="G1711" s="232" t="s">
        <v>281</v>
      </c>
      <c r="H1711" s="233"/>
      <c r="I1711" s="169">
        <v>238.42</v>
      </c>
      <c r="J1711" s="238">
        <v>112.64</v>
      </c>
      <c r="K1711" s="239"/>
      <c r="L1711" s="169">
        <v>351.06</v>
      </c>
    </row>
    <row r="1712" spans="1:12">
      <c r="A1712" s="166">
        <v>170106</v>
      </c>
      <c r="B1712" s="229" t="s">
        <v>1815</v>
      </c>
      <c r="C1712" s="230"/>
      <c r="D1712" s="230"/>
      <c r="E1712" s="230"/>
      <c r="F1712" s="231"/>
      <c r="G1712" s="232" t="s">
        <v>281</v>
      </c>
      <c r="H1712" s="233"/>
      <c r="I1712" s="169">
        <v>337.61</v>
      </c>
      <c r="J1712" s="238">
        <v>184.36</v>
      </c>
      <c r="K1712" s="239"/>
      <c r="L1712" s="169">
        <v>521.97</v>
      </c>
    </row>
    <row r="1713" spans="1:12">
      <c r="A1713" s="166">
        <v>170107</v>
      </c>
      <c r="B1713" s="229" t="s">
        <v>1816</v>
      </c>
      <c r="C1713" s="230"/>
      <c r="D1713" s="230"/>
      <c r="E1713" s="230"/>
      <c r="F1713" s="231"/>
      <c r="G1713" s="232" t="s">
        <v>281</v>
      </c>
      <c r="H1713" s="233"/>
      <c r="I1713" s="169">
        <v>104.9</v>
      </c>
      <c r="J1713" s="236">
        <v>14.6</v>
      </c>
      <c r="K1713" s="237"/>
      <c r="L1713" s="169">
        <v>119.5</v>
      </c>
    </row>
    <row r="1714" spans="1:12">
      <c r="A1714" s="166">
        <v>170108</v>
      </c>
      <c r="B1714" s="229" t="s">
        <v>1817</v>
      </c>
      <c r="C1714" s="230"/>
      <c r="D1714" s="230"/>
      <c r="E1714" s="230"/>
      <c r="F1714" s="231"/>
      <c r="G1714" s="232" t="s">
        <v>281</v>
      </c>
      <c r="H1714" s="233"/>
      <c r="I1714" s="169">
        <v>280.72000000000003</v>
      </c>
      <c r="J1714" s="236">
        <v>72.56</v>
      </c>
      <c r="K1714" s="237"/>
      <c r="L1714" s="169">
        <v>353.28</v>
      </c>
    </row>
    <row r="1715" spans="1:12">
      <c r="A1715" s="166">
        <v>170109</v>
      </c>
      <c r="B1715" s="229" t="s">
        <v>1818</v>
      </c>
      <c r="C1715" s="230"/>
      <c r="D1715" s="230"/>
      <c r="E1715" s="230"/>
      <c r="F1715" s="231"/>
      <c r="G1715" s="232" t="s">
        <v>281</v>
      </c>
      <c r="H1715" s="233"/>
      <c r="I1715" s="169">
        <v>203.38</v>
      </c>
      <c r="J1715" s="236">
        <v>72.56</v>
      </c>
      <c r="K1715" s="237"/>
      <c r="L1715" s="169">
        <v>275.94</v>
      </c>
    </row>
    <row r="1716" spans="1:12">
      <c r="A1716" s="166">
        <v>170110</v>
      </c>
      <c r="B1716" s="229" t="s">
        <v>1819</v>
      </c>
      <c r="C1716" s="230"/>
      <c r="D1716" s="230"/>
      <c r="E1716" s="230"/>
      <c r="F1716" s="231"/>
      <c r="G1716" s="232" t="s">
        <v>334</v>
      </c>
      <c r="H1716" s="233"/>
      <c r="I1716" s="169">
        <v>263.42</v>
      </c>
      <c r="J1716" s="238">
        <v>112.64</v>
      </c>
      <c r="K1716" s="239"/>
      <c r="L1716" s="169">
        <v>376.06</v>
      </c>
    </row>
    <row r="1717" spans="1:12">
      <c r="A1717" s="166">
        <v>170111</v>
      </c>
      <c r="B1717" s="229" t="s">
        <v>1820</v>
      </c>
      <c r="C1717" s="230"/>
      <c r="D1717" s="230"/>
      <c r="E1717" s="230"/>
      <c r="F1717" s="231"/>
      <c r="G1717" s="232" t="s">
        <v>281</v>
      </c>
      <c r="H1717" s="233"/>
      <c r="I1717" s="169">
        <v>288.42</v>
      </c>
      <c r="J1717" s="238">
        <v>112.64</v>
      </c>
      <c r="K1717" s="239"/>
      <c r="L1717" s="169">
        <v>401.06</v>
      </c>
    </row>
    <row r="1718" spans="1:12">
      <c r="A1718" s="166">
        <v>170112</v>
      </c>
      <c r="B1718" s="229" t="s">
        <v>1821</v>
      </c>
      <c r="C1718" s="230"/>
      <c r="D1718" s="230"/>
      <c r="E1718" s="230"/>
      <c r="F1718" s="231"/>
      <c r="G1718" s="232" t="s">
        <v>281</v>
      </c>
      <c r="H1718" s="233"/>
      <c r="I1718" s="169">
        <v>125</v>
      </c>
      <c r="J1718" s="236">
        <v>14.6</v>
      </c>
      <c r="K1718" s="237"/>
      <c r="L1718" s="169">
        <v>139.6</v>
      </c>
    </row>
    <row r="1719" spans="1:12">
      <c r="A1719" s="166">
        <v>170113</v>
      </c>
      <c r="B1719" s="229" t="s">
        <v>1822</v>
      </c>
      <c r="C1719" s="230"/>
      <c r="D1719" s="230"/>
      <c r="E1719" s="230"/>
      <c r="F1719" s="231"/>
      <c r="G1719" s="232" t="s">
        <v>334</v>
      </c>
      <c r="H1719" s="233"/>
      <c r="I1719" s="169">
        <v>150</v>
      </c>
      <c r="J1719" s="236">
        <v>14.6</v>
      </c>
      <c r="K1719" s="237"/>
      <c r="L1719" s="169">
        <v>164.6</v>
      </c>
    </row>
    <row r="1720" spans="1:12">
      <c r="A1720" s="166">
        <v>170114</v>
      </c>
      <c r="B1720" s="229" t="s">
        <v>1823</v>
      </c>
      <c r="C1720" s="230"/>
      <c r="D1720" s="230"/>
      <c r="E1720" s="230"/>
      <c r="F1720" s="231"/>
      <c r="G1720" s="232" t="s">
        <v>334</v>
      </c>
      <c r="H1720" s="233"/>
      <c r="I1720" s="169">
        <v>199.19</v>
      </c>
      <c r="J1720" s="236">
        <v>72.56</v>
      </c>
      <c r="K1720" s="237"/>
      <c r="L1720" s="169">
        <v>271.75</v>
      </c>
    </row>
    <row r="1721" spans="1:12">
      <c r="A1721" s="166">
        <v>170115</v>
      </c>
      <c r="B1721" s="229" t="s">
        <v>1824</v>
      </c>
      <c r="C1721" s="230"/>
      <c r="D1721" s="230"/>
      <c r="E1721" s="230"/>
      <c r="F1721" s="231"/>
      <c r="G1721" s="232" t="s">
        <v>334</v>
      </c>
      <c r="H1721" s="233"/>
      <c r="I1721" s="169">
        <v>286.32</v>
      </c>
      <c r="J1721" s="236">
        <v>72.56</v>
      </c>
      <c r="K1721" s="237"/>
      <c r="L1721" s="169">
        <v>358.88</v>
      </c>
    </row>
    <row r="1722" spans="1:12">
      <c r="A1722" s="166">
        <v>170116</v>
      </c>
      <c r="B1722" s="229" t="s">
        <v>1825</v>
      </c>
      <c r="C1722" s="230"/>
      <c r="D1722" s="230"/>
      <c r="E1722" s="230"/>
      <c r="F1722" s="231"/>
      <c r="G1722" s="232" t="s">
        <v>334</v>
      </c>
      <c r="H1722" s="233"/>
      <c r="I1722" s="169">
        <v>308.61</v>
      </c>
      <c r="J1722" s="236">
        <v>72.56</v>
      </c>
      <c r="K1722" s="237"/>
      <c r="L1722" s="169">
        <v>381.17</v>
      </c>
    </row>
    <row r="1723" spans="1:12">
      <c r="A1723" s="166">
        <v>170117</v>
      </c>
      <c r="B1723" s="229" t="s">
        <v>1826</v>
      </c>
      <c r="C1723" s="230"/>
      <c r="D1723" s="230"/>
      <c r="E1723" s="230"/>
      <c r="F1723" s="231"/>
      <c r="G1723" s="232" t="s">
        <v>334</v>
      </c>
      <c r="H1723" s="233"/>
      <c r="I1723" s="169">
        <v>337.51</v>
      </c>
      <c r="J1723" s="236">
        <v>72.56</v>
      </c>
      <c r="K1723" s="237"/>
      <c r="L1723" s="169">
        <v>410.07</v>
      </c>
    </row>
    <row r="1724" spans="1:12">
      <c r="A1724" s="171">
        <v>180</v>
      </c>
      <c r="B1724" s="242" t="s">
        <v>25</v>
      </c>
      <c r="C1724" s="243"/>
      <c r="D1724" s="243"/>
      <c r="E1724" s="243"/>
      <c r="F1724" s="243"/>
      <c r="G1724" s="243"/>
      <c r="H1724" s="243"/>
      <c r="I1724" s="243"/>
      <c r="J1724" s="243"/>
      <c r="K1724" s="243"/>
      <c r="L1724" s="244"/>
    </row>
    <row r="1725" spans="1:12">
      <c r="A1725" s="166">
        <v>180000</v>
      </c>
      <c r="B1725" s="229" t="s">
        <v>1827</v>
      </c>
      <c r="C1725" s="230"/>
      <c r="D1725" s="230"/>
      <c r="E1725" s="230"/>
      <c r="F1725" s="231"/>
      <c r="G1725" s="232" t="s">
        <v>463</v>
      </c>
      <c r="H1725" s="233"/>
      <c r="I1725" s="167">
        <v>0</v>
      </c>
      <c r="J1725" s="234">
        <v>0</v>
      </c>
      <c r="K1725" s="235"/>
      <c r="L1725" s="167">
        <v>0</v>
      </c>
    </row>
    <row r="1726" spans="1:12">
      <c r="A1726" s="166">
        <v>180101</v>
      </c>
      <c r="B1726" s="229" t="s">
        <v>1828</v>
      </c>
      <c r="C1726" s="230"/>
      <c r="D1726" s="230"/>
      <c r="E1726" s="230"/>
      <c r="F1726" s="231"/>
      <c r="G1726" s="232" t="s">
        <v>273</v>
      </c>
      <c r="H1726" s="233"/>
      <c r="I1726" s="169">
        <v>387.6</v>
      </c>
      <c r="J1726" s="236">
        <v>33.380000000000003</v>
      </c>
      <c r="K1726" s="237"/>
      <c r="L1726" s="169">
        <v>420.98</v>
      </c>
    </row>
    <row r="1727" spans="1:12">
      <c r="A1727" s="166">
        <v>180102</v>
      </c>
      <c r="B1727" s="229" t="s">
        <v>1829</v>
      </c>
      <c r="C1727" s="230"/>
      <c r="D1727" s="230"/>
      <c r="E1727" s="230"/>
      <c r="F1727" s="231"/>
      <c r="G1727" s="232" t="s">
        <v>273</v>
      </c>
      <c r="H1727" s="233"/>
      <c r="I1727" s="169">
        <v>477.33</v>
      </c>
      <c r="J1727" s="236">
        <v>33.380000000000003</v>
      </c>
      <c r="K1727" s="237"/>
      <c r="L1727" s="169">
        <v>510.71</v>
      </c>
    </row>
    <row r="1728" spans="1:12">
      <c r="A1728" s="166">
        <v>180103</v>
      </c>
      <c r="B1728" s="229" t="s">
        <v>1830</v>
      </c>
      <c r="C1728" s="230"/>
      <c r="D1728" s="230"/>
      <c r="E1728" s="230"/>
      <c r="F1728" s="231"/>
      <c r="G1728" s="232" t="s">
        <v>273</v>
      </c>
      <c r="H1728" s="233"/>
      <c r="I1728" s="169">
        <v>464.97</v>
      </c>
      <c r="J1728" s="236">
        <v>31.3</v>
      </c>
      <c r="K1728" s="237"/>
      <c r="L1728" s="169">
        <v>496.27</v>
      </c>
    </row>
    <row r="1729" spans="1:12">
      <c r="A1729" s="166">
        <v>180104</v>
      </c>
      <c r="B1729" s="229" t="s">
        <v>1831</v>
      </c>
      <c r="C1729" s="230"/>
      <c r="D1729" s="230"/>
      <c r="E1729" s="230"/>
      <c r="F1729" s="231"/>
      <c r="G1729" s="232" t="s">
        <v>273</v>
      </c>
      <c r="H1729" s="233"/>
      <c r="I1729" s="169">
        <v>415.86</v>
      </c>
      <c r="J1729" s="236">
        <v>31.3</v>
      </c>
      <c r="K1729" s="237"/>
      <c r="L1729" s="169">
        <v>447.16</v>
      </c>
    </row>
    <row r="1730" spans="1:12">
      <c r="A1730" s="166">
        <v>180105</v>
      </c>
      <c r="B1730" s="229" t="s">
        <v>1832</v>
      </c>
      <c r="C1730" s="230"/>
      <c r="D1730" s="230"/>
      <c r="E1730" s="230"/>
      <c r="F1730" s="231"/>
      <c r="G1730" s="232" t="s">
        <v>273</v>
      </c>
      <c r="H1730" s="233"/>
      <c r="I1730" s="169">
        <v>450.94</v>
      </c>
      <c r="J1730" s="236">
        <v>33.380000000000003</v>
      </c>
      <c r="K1730" s="237"/>
      <c r="L1730" s="169">
        <v>484.32</v>
      </c>
    </row>
    <row r="1731" spans="1:12">
      <c r="A1731" s="166">
        <v>180111</v>
      </c>
      <c r="B1731" s="229" t="s">
        <v>70</v>
      </c>
      <c r="C1731" s="230"/>
      <c r="D1731" s="230"/>
      <c r="E1731" s="230"/>
      <c r="F1731" s="231"/>
      <c r="G1731" s="232" t="s">
        <v>273</v>
      </c>
      <c r="H1731" s="233"/>
      <c r="I1731" s="169">
        <v>407.88</v>
      </c>
      <c r="J1731" s="236">
        <v>33.380000000000003</v>
      </c>
      <c r="K1731" s="237"/>
      <c r="L1731" s="169">
        <v>441.26</v>
      </c>
    </row>
    <row r="1732" spans="1:12">
      <c r="A1732" s="166">
        <v>180112</v>
      </c>
      <c r="B1732" s="229" t="s">
        <v>1833</v>
      </c>
      <c r="C1732" s="230"/>
      <c r="D1732" s="230"/>
      <c r="E1732" s="230"/>
      <c r="F1732" s="231"/>
      <c r="G1732" s="232" t="s">
        <v>273</v>
      </c>
      <c r="H1732" s="233"/>
      <c r="I1732" s="169">
        <v>502.33</v>
      </c>
      <c r="J1732" s="236">
        <v>33.380000000000003</v>
      </c>
      <c r="K1732" s="237"/>
      <c r="L1732" s="169">
        <v>535.71</v>
      </c>
    </row>
    <row r="1733" spans="1:12">
      <c r="A1733" s="166">
        <v>180113</v>
      </c>
      <c r="B1733" s="229" t="s">
        <v>72</v>
      </c>
      <c r="C1733" s="230"/>
      <c r="D1733" s="230"/>
      <c r="E1733" s="230"/>
      <c r="F1733" s="231"/>
      <c r="G1733" s="232" t="s">
        <v>273</v>
      </c>
      <c r="H1733" s="233"/>
      <c r="I1733" s="169">
        <v>384.02</v>
      </c>
      <c r="J1733" s="236">
        <v>31.3</v>
      </c>
      <c r="K1733" s="237"/>
      <c r="L1733" s="169">
        <v>415.32</v>
      </c>
    </row>
    <row r="1734" spans="1:12">
      <c r="A1734" s="166">
        <v>180114</v>
      </c>
      <c r="B1734" s="229" t="s">
        <v>1834</v>
      </c>
      <c r="C1734" s="230"/>
      <c r="D1734" s="230"/>
      <c r="E1734" s="230"/>
      <c r="F1734" s="231"/>
      <c r="G1734" s="232" t="s">
        <v>273</v>
      </c>
      <c r="H1734" s="233"/>
      <c r="I1734" s="169">
        <v>437.59</v>
      </c>
      <c r="J1734" s="236">
        <v>31.3</v>
      </c>
      <c r="K1734" s="237"/>
      <c r="L1734" s="169">
        <v>468.89</v>
      </c>
    </row>
    <row r="1735" spans="1:12">
      <c r="A1735" s="166">
        <v>180115</v>
      </c>
      <c r="B1735" s="229" t="s">
        <v>71</v>
      </c>
      <c r="C1735" s="230"/>
      <c r="D1735" s="230"/>
      <c r="E1735" s="230"/>
      <c r="F1735" s="231"/>
      <c r="G1735" s="232" t="s">
        <v>273</v>
      </c>
      <c r="H1735" s="233"/>
      <c r="I1735" s="169">
        <v>474.55</v>
      </c>
      <c r="J1735" s="236">
        <v>33.380000000000003</v>
      </c>
      <c r="K1735" s="237"/>
      <c r="L1735" s="169">
        <v>507.93</v>
      </c>
    </row>
    <row r="1736" spans="1:12">
      <c r="A1736" s="166">
        <v>180204</v>
      </c>
      <c r="B1736" s="229" t="s">
        <v>1835</v>
      </c>
      <c r="C1736" s="230"/>
      <c r="D1736" s="230"/>
      <c r="E1736" s="230"/>
      <c r="F1736" s="231"/>
      <c r="G1736" s="232" t="s">
        <v>281</v>
      </c>
      <c r="H1736" s="233"/>
      <c r="I1736" s="169">
        <v>526.27</v>
      </c>
      <c r="J1736" s="236">
        <v>64.02</v>
      </c>
      <c r="K1736" s="237"/>
      <c r="L1736" s="169">
        <v>590.29</v>
      </c>
    </row>
    <row r="1737" spans="1:12">
      <c r="A1737" s="166">
        <v>180208</v>
      </c>
      <c r="B1737" s="229" t="s">
        <v>1836</v>
      </c>
      <c r="C1737" s="230"/>
      <c r="D1737" s="230"/>
      <c r="E1737" s="230"/>
      <c r="F1737" s="231"/>
      <c r="G1737" s="232" t="s">
        <v>273</v>
      </c>
      <c r="H1737" s="233"/>
      <c r="I1737" s="168">
        <v>83.04</v>
      </c>
      <c r="J1737" s="236">
        <v>28.67</v>
      </c>
      <c r="K1737" s="237"/>
      <c r="L1737" s="169">
        <v>111.71</v>
      </c>
    </row>
    <row r="1738" spans="1:12">
      <c r="A1738" s="166">
        <v>180280</v>
      </c>
      <c r="B1738" s="229" t="s">
        <v>1837</v>
      </c>
      <c r="C1738" s="230"/>
      <c r="D1738" s="230"/>
      <c r="E1738" s="230"/>
      <c r="F1738" s="231"/>
      <c r="G1738" s="232" t="s">
        <v>273</v>
      </c>
      <c r="H1738" s="233"/>
      <c r="I1738" s="169">
        <v>177.75</v>
      </c>
      <c r="J1738" s="236">
        <v>34.36</v>
      </c>
      <c r="K1738" s="237"/>
      <c r="L1738" s="169">
        <v>212.11</v>
      </c>
    </row>
    <row r="1739" spans="1:12">
      <c r="A1739" s="166">
        <v>180281</v>
      </c>
      <c r="B1739" s="229" t="s">
        <v>1838</v>
      </c>
      <c r="C1739" s="230"/>
      <c r="D1739" s="230"/>
      <c r="E1739" s="230"/>
      <c r="F1739" s="231"/>
      <c r="G1739" s="232" t="s">
        <v>273</v>
      </c>
      <c r="H1739" s="233"/>
      <c r="I1739" s="169">
        <v>195.51</v>
      </c>
      <c r="J1739" s="236">
        <v>32.53</v>
      </c>
      <c r="K1739" s="237"/>
      <c r="L1739" s="169">
        <v>228.04</v>
      </c>
    </row>
    <row r="1740" spans="1:12">
      <c r="A1740" s="166">
        <v>180282</v>
      </c>
      <c r="B1740" s="229" t="s">
        <v>1839</v>
      </c>
      <c r="C1740" s="230"/>
      <c r="D1740" s="230"/>
      <c r="E1740" s="230"/>
      <c r="F1740" s="231"/>
      <c r="G1740" s="232" t="s">
        <v>273</v>
      </c>
      <c r="H1740" s="233"/>
      <c r="I1740" s="169">
        <v>248.4</v>
      </c>
      <c r="J1740" s="236">
        <v>32.53</v>
      </c>
      <c r="K1740" s="237"/>
      <c r="L1740" s="169">
        <v>280.93</v>
      </c>
    </row>
    <row r="1741" spans="1:12">
      <c r="A1741" s="166">
        <v>180302</v>
      </c>
      <c r="B1741" s="229" t="s">
        <v>1840</v>
      </c>
      <c r="C1741" s="230"/>
      <c r="D1741" s="230"/>
      <c r="E1741" s="230"/>
      <c r="F1741" s="231"/>
      <c r="G1741" s="232" t="s">
        <v>273</v>
      </c>
      <c r="H1741" s="233"/>
      <c r="I1741" s="169">
        <v>228.92</v>
      </c>
      <c r="J1741" s="236">
        <v>34.36</v>
      </c>
      <c r="K1741" s="237"/>
      <c r="L1741" s="169">
        <v>263.27999999999997</v>
      </c>
    </row>
    <row r="1742" spans="1:12">
      <c r="A1742" s="166">
        <v>180303</v>
      </c>
      <c r="B1742" s="229" t="s">
        <v>1841</v>
      </c>
      <c r="C1742" s="230"/>
      <c r="D1742" s="230"/>
      <c r="E1742" s="230"/>
      <c r="F1742" s="231"/>
      <c r="G1742" s="232" t="s">
        <v>273</v>
      </c>
      <c r="H1742" s="233"/>
      <c r="I1742" s="169">
        <v>132.88999999999999</v>
      </c>
      <c r="J1742" s="236">
        <v>43.3</v>
      </c>
      <c r="K1742" s="237"/>
      <c r="L1742" s="169">
        <v>176.19</v>
      </c>
    </row>
    <row r="1743" spans="1:12">
      <c r="A1743" s="166">
        <v>180304</v>
      </c>
      <c r="B1743" s="229" t="s">
        <v>1842</v>
      </c>
      <c r="C1743" s="230"/>
      <c r="D1743" s="230"/>
      <c r="E1743" s="230"/>
      <c r="F1743" s="231"/>
      <c r="G1743" s="232" t="s">
        <v>273</v>
      </c>
      <c r="H1743" s="233"/>
      <c r="I1743" s="169">
        <v>241.3</v>
      </c>
      <c r="J1743" s="236">
        <v>32.53</v>
      </c>
      <c r="K1743" s="237"/>
      <c r="L1743" s="169">
        <v>273.83</v>
      </c>
    </row>
    <row r="1744" spans="1:12">
      <c r="A1744" s="166">
        <v>180305</v>
      </c>
      <c r="B1744" s="229" t="s">
        <v>1843</v>
      </c>
      <c r="C1744" s="230"/>
      <c r="D1744" s="230"/>
      <c r="E1744" s="230"/>
      <c r="F1744" s="231"/>
      <c r="G1744" s="232" t="s">
        <v>273</v>
      </c>
      <c r="H1744" s="233"/>
      <c r="I1744" s="169">
        <v>243.95</v>
      </c>
      <c r="J1744" s="236">
        <v>34.36</v>
      </c>
      <c r="K1744" s="237"/>
      <c r="L1744" s="169">
        <v>278.31</v>
      </c>
    </row>
    <row r="1745" spans="1:12">
      <c r="A1745" s="166">
        <v>180307</v>
      </c>
      <c r="B1745" s="229" t="s">
        <v>1844</v>
      </c>
      <c r="C1745" s="230"/>
      <c r="D1745" s="230"/>
      <c r="E1745" s="230"/>
      <c r="F1745" s="231"/>
      <c r="G1745" s="232" t="s">
        <v>273</v>
      </c>
      <c r="H1745" s="233"/>
      <c r="I1745" s="169">
        <v>167.18</v>
      </c>
      <c r="J1745" s="236">
        <v>32.53</v>
      </c>
      <c r="K1745" s="237"/>
      <c r="L1745" s="169">
        <v>199.71</v>
      </c>
    </row>
    <row r="1746" spans="1:12">
      <c r="A1746" s="166">
        <v>180308</v>
      </c>
      <c r="B1746" s="229" t="s">
        <v>1845</v>
      </c>
      <c r="C1746" s="230"/>
      <c r="D1746" s="230"/>
      <c r="E1746" s="230"/>
      <c r="F1746" s="231"/>
      <c r="G1746" s="232" t="s">
        <v>273</v>
      </c>
      <c r="H1746" s="233"/>
      <c r="I1746" s="169">
        <v>308.14</v>
      </c>
      <c r="J1746" s="236">
        <v>34.36</v>
      </c>
      <c r="K1746" s="237"/>
      <c r="L1746" s="169">
        <v>342.5</v>
      </c>
    </row>
    <row r="1747" spans="1:12">
      <c r="A1747" s="166">
        <v>180309</v>
      </c>
      <c r="B1747" s="229" t="s">
        <v>1846</v>
      </c>
      <c r="C1747" s="230"/>
      <c r="D1747" s="230"/>
      <c r="E1747" s="230"/>
      <c r="F1747" s="231"/>
      <c r="G1747" s="232" t="s">
        <v>273</v>
      </c>
      <c r="H1747" s="233"/>
      <c r="I1747" s="169">
        <v>172.94</v>
      </c>
      <c r="J1747" s="236">
        <v>32.53</v>
      </c>
      <c r="K1747" s="237"/>
      <c r="L1747" s="169">
        <v>205.47</v>
      </c>
    </row>
    <row r="1748" spans="1:12">
      <c r="A1748" s="166">
        <v>180310</v>
      </c>
      <c r="B1748" s="229" t="s">
        <v>1847</v>
      </c>
      <c r="C1748" s="230"/>
      <c r="D1748" s="230"/>
      <c r="E1748" s="230"/>
      <c r="F1748" s="231"/>
      <c r="G1748" s="232" t="s">
        <v>273</v>
      </c>
      <c r="H1748" s="233"/>
      <c r="I1748" s="168">
        <v>98.51</v>
      </c>
      <c r="J1748" s="236">
        <v>28.67</v>
      </c>
      <c r="K1748" s="237"/>
      <c r="L1748" s="169">
        <v>127.18</v>
      </c>
    </row>
    <row r="1749" spans="1:12">
      <c r="A1749" s="166">
        <v>180311</v>
      </c>
      <c r="B1749" s="229" t="s">
        <v>1848</v>
      </c>
      <c r="C1749" s="230"/>
      <c r="D1749" s="230"/>
      <c r="E1749" s="230"/>
      <c r="F1749" s="231"/>
      <c r="G1749" s="232" t="s">
        <v>273</v>
      </c>
      <c r="H1749" s="233"/>
      <c r="I1749" s="168">
        <v>93.79</v>
      </c>
      <c r="J1749" s="236">
        <v>17.62</v>
      </c>
      <c r="K1749" s="237"/>
      <c r="L1749" s="169">
        <v>111.41</v>
      </c>
    </row>
    <row r="1750" spans="1:12">
      <c r="A1750" s="166">
        <v>180312</v>
      </c>
      <c r="B1750" s="229" t="s">
        <v>1849</v>
      </c>
      <c r="C1750" s="230"/>
      <c r="D1750" s="230"/>
      <c r="E1750" s="230"/>
      <c r="F1750" s="231"/>
      <c r="G1750" s="232" t="s">
        <v>273</v>
      </c>
      <c r="H1750" s="233"/>
      <c r="I1750" s="168">
        <v>79.41</v>
      </c>
      <c r="J1750" s="236">
        <v>20.73</v>
      </c>
      <c r="K1750" s="237"/>
      <c r="L1750" s="169">
        <v>100.14</v>
      </c>
    </row>
    <row r="1751" spans="1:12">
      <c r="A1751" s="166">
        <v>180313</v>
      </c>
      <c r="B1751" s="229" t="s">
        <v>1850</v>
      </c>
      <c r="C1751" s="230"/>
      <c r="D1751" s="230"/>
      <c r="E1751" s="230"/>
      <c r="F1751" s="231"/>
      <c r="G1751" s="232" t="s">
        <v>273</v>
      </c>
      <c r="H1751" s="233"/>
      <c r="I1751" s="168">
        <v>69.930000000000007</v>
      </c>
      <c r="J1751" s="236">
        <v>20.73</v>
      </c>
      <c r="K1751" s="237"/>
      <c r="L1751" s="168">
        <v>90.66</v>
      </c>
    </row>
    <row r="1752" spans="1:12">
      <c r="A1752" s="166">
        <v>180314</v>
      </c>
      <c r="B1752" s="229" t="s">
        <v>1851</v>
      </c>
      <c r="C1752" s="230"/>
      <c r="D1752" s="230"/>
      <c r="E1752" s="230"/>
      <c r="F1752" s="231"/>
      <c r="G1752" s="232" t="s">
        <v>273</v>
      </c>
      <c r="H1752" s="233"/>
      <c r="I1752" s="169">
        <v>129.05000000000001</v>
      </c>
      <c r="J1752" s="236">
        <v>13.22</v>
      </c>
      <c r="K1752" s="237"/>
      <c r="L1752" s="169">
        <v>142.27000000000001</v>
      </c>
    </row>
    <row r="1753" spans="1:12">
      <c r="A1753" s="166">
        <v>180315</v>
      </c>
      <c r="B1753" s="229" t="s">
        <v>1852</v>
      </c>
      <c r="C1753" s="230"/>
      <c r="D1753" s="230"/>
      <c r="E1753" s="230"/>
      <c r="F1753" s="231"/>
      <c r="G1753" s="232" t="s">
        <v>273</v>
      </c>
      <c r="H1753" s="233"/>
      <c r="I1753" s="169">
        <v>141.66999999999999</v>
      </c>
      <c r="J1753" s="236">
        <v>13.22</v>
      </c>
      <c r="K1753" s="237"/>
      <c r="L1753" s="169">
        <v>154.88999999999999</v>
      </c>
    </row>
    <row r="1754" spans="1:12">
      <c r="A1754" s="166">
        <v>180316</v>
      </c>
      <c r="B1754" s="229" t="s">
        <v>1853</v>
      </c>
      <c r="C1754" s="230"/>
      <c r="D1754" s="230"/>
      <c r="E1754" s="230"/>
      <c r="F1754" s="231"/>
      <c r="G1754" s="232" t="s">
        <v>301</v>
      </c>
      <c r="H1754" s="233"/>
      <c r="I1754" s="168">
        <v>18.75</v>
      </c>
      <c r="J1754" s="236">
        <v>13.22</v>
      </c>
      <c r="K1754" s="237"/>
      <c r="L1754" s="168">
        <v>31.97</v>
      </c>
    </row>
    <row r="1755" spans="1:12">
      <c r="A1755" s="166">
        <v>180317</v>
      </c>
      <c r="B1755" s="229" t="s">
        <v>1854</v>
      </c>
      <c r="C1755" s="230"/>
      <c r="D1755" s="230"/>
      <c r="E1755" s="230"/>
      <c r="F1755" s="231"/>
      <c r="G1755" s="232" t="s">
        <v>273</v>
      </c>
      <c r="H1755" s="233"/>
      <c r="I1755" s="169">
        <v>209.75</v>
      </c>
      <c r="J1755" s="236">
        <v>36.22</v>
      </c>
      <c r="K1755" s="237"/>
      <c r="L1755" s="169">
        <v>245.97</v>
      </c>
    </row>
    <row r="1756" spans="1:12">
      <c r="A1756" s="166">
        <v>180318</v>
      </c>
      <c r="B1756" s="229" t="s">
        <v>1855</v>
      </c>
      <c r="C1756" s="230"/>
      <c r="D1756" s="230"/>
      <c r="E1756" s="230"/>
      <c r="F1756" s="231"/>
      <c r="G1756" s="232" t="s">
        <v>383</v>
      </c>
      <c r="H1756" s="233"/>
      <c r="I1756" s="168">
        <v>83.13</v>
      </c>
      <c r="J1756" s="234">
        <v>3.52</v>
      </c>
      <c r="K1756" s="235"/>
      <c r="L1756" s="168">
        <v>86.65</v>
      </c>
    </row>
    <row r="1757" spans="1:12">
      <c r="A1757" s="166">
        <v>180320</v>
      </c>
      <c r="B1757" s="229" t="s">
        <v>1856</v>
      </c>
      <c r="C1757" s="230"/>
      <c r="D1757" s="230"/>
      <c r="E1757" s="230"/>
      <c r="F1757" s="231"/>
      <c r="G1757" s="232" t="s">
        <v>273</v>
      </c>
      <c r="H1757" s="233"/>
      <c r="I1757" s="168">
        <v>90.54</v>
      </c>
      <c r="J1757" s="236">
        <v>13.22</v>
      </c>
      <c r="K1757" s="237"/>
      <c r="L1757" s="169">
        <v>103.76</v>
      </c>
    </row>
    <row r="1758" spans="1:12">
      <c r="A1758" s="166">
        <v>180321</v>
      </c>
      <c r="B1758" s="229" t="s">
        <v>1857</v>
      </c>
      <c r="C1758" s="230"/>
      <c r="D1758" s="230"/>
      <c r="E1758" s="230"/>
      <c r="F1758" s="231"/>
      <c r="G1758" s="232" t="s">
        <v>273</v>
      </c>
      <c r="H1758" s="233"/>
      <c r="I1758" s="168">
        <v>96.19</v>
      </c>
      <c r="J1758" s="234">
        <v>7.93</v>
      </c>
      <c r="K1758" s="235"/>
      <c r="L1758" s="169">
        <v>104.12</v>
      </c>
    </row>
    <row r="1759" spans="1:12">
      <c r="A1759" s="166">
        <v>180323</v>
      </c>
      <c r="B1759" s="229" t="s">
        <v>1858</v>
      </c>
      <c r="C1759" s="230"/>
      <c r="D1759" s="230"/>
      <c r="E1759" s="230"/>
      <c r="F1759" s="231"/>
      <c r="G1759" s="232" t="s">
        <v>273</v>
      </c>
      <c r="H1759" s="233"/>
      <c r="I1759" s="169">
        <v>207.4</v>
      </c>
      <c r="J1759" s="236">
        <v>50.88</v>
      </c>
      <c r="K1759" s="237"/>
      <c r="L1759" s="169">
        <v>258.27999999999997</v>
      </c>
    </row>
    <row r="1760" spans="1:12">
      <c r="A1760" s="166">
        <v>180324</v>
      </c>
      <c r="B1760" s="229" t="s">
        <v>1859</v>
      </c>
      <c r="C1760" s="230"/>
      <c r="D1760" s="230"/>
      <c r="E1760" s="230"/>
      <c r="F1760" s="231"/>
      <c r="G1760" s="232" t="s">
        <v>273</v>
      </c>
      <c r="H1760" s="233"/>
      <c r="I1760" s="169">
        <v>193.37</v>
      </c>
      <c r="J1760" s="236">
        <v>50.88</v>
      </c>
      <c r="K1760" s="237"/>
      <c r="L1760" s="169">
        <v>244.25</v>
      </c>
    </row>
    <row r="1761" spans="1:12">
      <c r="A1761" s="166">
        <v>180325</v>
      </c>
      <c r="B1761" s="229" t="s">
        <v>1860</v>
      </c>
      <c r="C1761" s="230"/>
      <c r="D1761" s="230"/>
      <c r="E1761" s="230"/>
      <c r="F1761" s="231"/>
      <c r="G1761" s="232" t="s">
        <v>383</v>
      </c>
      <c r="H1761" s="233"/>
      <c r="I1761" s="167">
        <v>8.9600000000000009</v>
      </c>
      <c r="J1761" s="234">
        <v>7.14</v>
      </c>
      <c r="K1761" s="235"/>
      <c r="L1761" s="168">
        <v>16.100000000000001</v>
      </c>
    </row>
    <row r="1762" spans="1:12">
      <c r="A1762" s="166">
        <v>180328</v>
      </c>
      <c r="B1762" s="229" t="s">
        <v>1861</v>
      </c>
      <c r="C1762" s="230"/>
      <c r="D1762" s="230"/>
      <c r="E1762" s="230"/>
      <c r="F1762" s="231"/>
      <c r="G1762" s="232" t="s">
        <v>273</v>
      </c>
      <c r="H1762" s="233"/>
      <c r="I1762" s="169">
        <v>102.27</v>
      </c>
      <c r="J1762" s="236">
        <v>13.22</v>
      </c>
      <c r="K1762" s="237"/>
      <c r="L1762" s="169">
        <v>115.49</v>
      </c>
    </row>
    <row r="1763" spans="1:12">
      <c r="A1763" s="166">
        <v>180330</v>
      </c>
      <c r="B1763" s="229" t="s">
        <v>1862</v>
      </c>
      <c r="C1763" s="230"/>
      <c r="D1763" s="230"/>
      <c r="E1763" s="230"/>
      <c r="F1763" s="231"/>
      <c r="G1763" s="232" t="s">
        <v>273</v>
      </c>
      <c r="H1763" s="233"/>
      <c r="I1763" s="169">
        <v>119.88</v>
      </c>
      <c r="J1763" s="236">
        <v>13.22</v>
      </c>
      <c r="K1763" s="237"/>
      <c r="L1763" s="169">
        <v>133.1</v>
      </c>
    </row>
    <row r="1764" spans="1:12">
      <c r="A1764" s="166">
        <v>180331</v>
      </c>
      <c r="B1764" s="229" t="s">
        <v>1863</v>
      </c>
      <c r="C1764" s="230"/>
      <c r="D1764" s="230"/>
      <c r="E1764" s="230"/>
      <c r="F1764" s="231"/>
      <c r="G1764" s="232" t="s">
        <v>273</v>
      </c>
      <c r="H1764" s="233"/>
      <c r="I1764" s="169">
        <v>132.5</v>
      </c>
      <c r="J1764" s="236">
        <v>13.22</v>
      </c>
      <c r="K1764" s="237"/>
      <c r="L1764" s="169">
        <v>145.72</v>
      </c>
    </row>
    <row r="1765" spans="1:12">
      <c r="A1765" s="166">
        <v>180380</v>
      </c>
      <c r="B1765" s="229" t="s">
        <v>1864</v>
      </c>
      <c r="C1765" s="230"/>
      <c r="D1765" s="230"/>
      <c r="E1765" s="230"/>
      <c r="F1765" s="231"/>
      <c r="G1765" s="232" t="s">
        <v>273</v>
      </c>
      <c r="H1765" s="233"/>
      <c r="I1765" s="169">
        <v>287.33</v>
      </c>
      <c r="J1765" s="236">
        <v>36.22</v>
      </c>
      <c r="K1765" s="237"/>
      <c r="L1765" s="169">
        <v>323.55</v>
      </c>
    </row>
    <row r="1766" spans="1:12">
      <c r="A1766" s="166">
        <v>180381</v>
      </c>
      <c r="B1766" s="229" t="s">
        <v>1865</v>
      </c>
      <c r="C1766" s="230"/>
      <c r="D1766" s="230"/>
      <c r="E1766" s="230"/>
      <c r="F1766" s="231"/>
      <c r="G1766" s="232" t="s">
        <v>273</v>
      </c>
      <c r="H1766" s="233"/>
      <c r="I1766" s="169">
        <v>164.04</v>
      </c>
      <c r="J1766" s="236">
        <v>36.22</v>
      </c>
      <c r="K1766" s="237"/>
      <c r="L1766" s="169">
        <v>200.26</v>
      </c>
    </row>
    <row r="1767" spans="1:12">
      <c r="A1767" s="166">
        <v>180383</v>
      </c>
      <c r="B1767" s="229" t="s">
        <v>1866</v>
      </c>
      <c r="C1767" s="230"/>
      <c r="D1767" s="230"/>
      <c r="E1767" s="230"/>
      <c r="F1767" s="231"/>
      <c r="G1767" s="232" t="s">
        <v>273</v>
      </c>
      <c r="H1767" s="233"/>
      <c r="I1767" s="169">
        <v>169.41</v>
      </c>
      <c r="J1767" s="236">
        <v>36.22</v>
      </c>
      <c r="K1767" s="237"/>
      <c r="L1767" s="169">
        <v>205.63</v>
      </c>
    </row>
    <row r="1768" spans="1:12">
      <c r="A1768" s="166">
        <v>180401</v>
      </c>
      <c r="B1768" s="229" t="s">
        <v>1867</v>
      </c>
      <c r="C1768" s="230"/>
      <c r="D1768" s="230"/>
      <c r="E1768" s="230"/>
      <c r="F1768" s="231"/>
      <c r="G1768" s="232" t="s">
        <v>273</v>
      </c>
      <c r="H1768" s="233"/>
      <c r="I1768" s="168">
        <v>87.55</v>
      </c>
      <c r="J1768" s="236">
        <v>36.22</v>
      </c>
      <c r="K1768" s="237"/>
      <c r="L1768" s="169">
        <v>123.77</v>
      </c>
    </row>
    <row r="1769" spans="1:12">
      <c r="A1769" s="166">
        <v>180402</v>
      </c>
      <c r="B1769" s="229" t="s">
        <v>1868</v>
      </c>
      <c r="C1769" s="230"/>
      <c r="D1769" s="230"/>
      <c r="E1769" s="230"/>
      <c r="F1769" s="231"/>
      <c r="G1769" s="232" t="s">
        <v>273</v>
      </c>
      <c r="H1769" s="233"/>
      <c r="I1769" s="169">
        <v>278.47000000000003</v>
      </c>
      <c r="J1769" s="236">
        <v>36.22</v>
      </c>
      <c r="K1769" s="237"/>
      <c r="L1769" s="169">
        <v>314.69</v>
      </c>
    </row>
    <row r="1770" spans="1:12">
      <c r="A1770" s="166">
        <v>180403</v>
      </c>
      <c r="B1770" s="229" t="s">
        <v>1869</v>
      </c>
      <c r="C1770" s="230"/>
      <c r="D1770" s="230"/>
      <c r="E1770" s="230"/>
      <c r="F1770" s="231"/>
      <c r="G1770" s="232" t="s">
        <v>273</v>
      </c>
      <c r="H1770" s="233"/>
      <c r="I1770" s="168">
        <v>80.13</v>
      </c>
      <c r="J1770" s="236">
        <v>36.22</v>
      </c>
      <c r="K1770" s="237"/>
      <c r="L1770" s="169">
        <v>116.35</v>
      </c>
    </row>
    <row r="1771" spans="1:12">
      <c r="A1771" s="166">
        <v>180404</v>
      </c>
      <c r="B1771" s="229" t="s">
        <v>1870</v>
      </c>
      <c r="C1771" s="230"/>
      <c r="D1771" s="230"/>
      <c r="E1771" s="230"/>
      <c r="F1771" s="231"/>
      <c r="G1771" s="232" t="s">
        <v>273</v>
      </c>
      <c r="H1771" s="233"/>
      <c r="I1771" s="169">
        <v>136.69</v>
      </c>
      <c r="J1771" s="236">
        <v>36.22</v>
      </c>
      <c r="K1771" s="237"/>
      <c r="L1771" s="169">
        <v>172.91</v>
      </c>
    </row>
    <row r="1772" spans="1:12">
      <c r="A1772" s="166">
        <v>180405</v>
      </c>
      <c r="B1772" s="229" t="s">
        <v>73</v>
      </c>
      <c r="C1772" s="230"/>
      <c r="D1772" s="230"/>
      <c r="E1772" s="230"/>
      <c r="F1772" s="231"/>
      <c r="G1772" s="232" t="s">
        <v>273</v>
      </c>
      <c r="H1772" s="233"/>
      <c r="I1772" s="169">
        <v>137.58000000000001</v>
      </c>
      <c r="J1772" s="236">
        <v>28.53</v>
      </c>
      <c r="K1772" s="237"/>
      <c r="L1772" s="169">
        <v>166.11</v>
      </c>
    </row>
    <row r="1773" spans="1:12">
      <c r="A1773" s="166">
        <v>180406</v>
      </c>
      <c r="B1773" s="229" t="s">
        <v>1871</v>
      </c>
      <c r="C1773" s="230"/>
      <c r="D1773" s="230"/>
      <c r="E1773" s="230"/>
      <c r="F1773" s="231"/>
      <c r="G1773" s="232" t="s">
        <v>273</v>
      </c>
      <c r="H1773" s="233"/>
      <c r="I1773" s="169">
        <v>137.76</v>
      </c>
      <c r="J1773" s="236">
        <v>33.869999999999997</v>
      </c>
      <c r="K1773" s="237"/>
      <c r="L1773" s="169">
        <v>171.63</v>
      </c>
    </row>
    <row r="1774" spans="1:12">
      <c r="A1774" s="166">
        <v>180490</v>
      </c>
      <c r="B1774" s="229" t="s">
        <v>1872</v>
      </c>
      <c r="C1774" s="230"/>
      <c r="D1774" s="230"/>
      <c r="E1774" s="230"/>
      <c r="F1774" s="231"/>
      <c r="G1774" s="232" t="s">
        <v>273</v>
      </c>
      <c r="H1774" s="233"/>
      <c r="I1774" s="169">
        <v>284.63</v>
      </c>
      <c r="J1774" s="236">
        <v>33.869999999999997</v>
      </c>
      <c r="K1774" s="237"/>
      <c r="L1774" s="169">
        <v>318.5</v>
      </c>
    </row>
    <row r="1775" spans="1:12">
      <c r="A1775" s="166">
        <v>180491</v>
      </c>
      <c r="B1775" s="229" t="s">
        <v>1873</v>
      </c>
      <c r="C1775" s="230"/>
      <c r="D1775" s="230"/>
      <c r="E1775" s="230"/>
      <c r="F1775" s="231"/>
      <c r="G1775" s="232" t="s">
        <v>273</v>
      </c>
      <c r="H1775" s="233"/>
      <c r="I1775" s="169">
        <v>268.62</v>
      </c>
      <c r="J1775" s="236">
        <v>33.869999999999997</v>
      </c>
      <c r="K1775" s="237"/>
      <c r="L1775" s="169">
        <v>302.49</v>
      </c>
    </row>
    <row r="1776" spans="1:12">
      <c r="A1776" s="166">
        <v>180501</v>
      </c>
      <c r="B1776" s="229" t="s">
        <v>1874</v>
      </c>
      <c r="C1776" s="230"/>
      <c r="D1776" s="230"/>
      <c r="E1776" s="230"/>
      <c r="F1776" s="231"/>
      <c r="G1776" s="232" t="s">
        <v>273</v>
      </c>
      <c r="H1776" s="233"/>
      <c r="I1776" s="169">
        <v>350.74</v>
      </c>
      <c r="J1776" s="236">
        <v>33.869999999999997</v>
      </c>
      <c r="K1776" s="237"/>
      <c r="L1776" s="169">
        <v>384.61</v>
      </c>
    </row>
    <row r="1777" spans="1:12">
      <c r="A1777" s="166">
        <v>180502</v>
      </c>
      <c r="B1777" s="229" t="s">
        <v>1875</v>
      </c>
      <c r="C1777" s="230"/>
      <c r="D1777" s="230"/>
      <c r="E1777" s="230"/>
      <c r="F1777" s="231"/>
      <c r="G1777" s="232" t="s">
        <v>273</v>
      </c>
      <c r="H1777" s="233"/>
      <c r="I1777" s="169">
        <v>192.55</v>
      </c>
      <c r="J1777" s="236">
        <v>33.869999999999997</v>
      </c>
      <c r="K1777" s="237"/>
      <c r="L1777" s="169">
        <v>226.42</v>
      </c>
    </row>
    <row r="1778" spans="1:12">
      <c r="A1778" s="166">
        <v>180503</v>
      </c>
      <c r="B1778" s="229" t="s">
        <v>1876</v>
      </c>
      <c r="C1778" s="230"/>
      <c r="D1778" s="230"/>
      <c r="E1778" s="230"/>
      <c r="F1778" s="231"/>
      <c r="G1778" s="232" t="s">
        <v>273</v>
      </c>
      <c r="H1778" s="233"/>
      <c r="I1778" s="169">
        <v>229.17</v>
      </c>
      <c r="J1778" s="236">
        <v>33.869999999999997</v>
      </c>
      <c r="K1778" s="237"/>
      <c r="L1778" s="169">
        <v>263.04000000000002</v>
      </c>
    </row>
    <row r="1779" spans="1:12">
      <c r="A1779" s="166">
        <v>180504</v>
      </c>
      <c r="B1779" s="229" t="s">
        <v>1877</v>
      </c>
      <c r="C1779" s="230"/>
      <c r="D1779" s="230"/>
      <c r="E1779" s="230"/>
      <c r="F1779" s="231"/>
      <c r="G1779" s="232" t="s">
        <v>273</v>
      </c>
      <c r="H1779" s="233"/>
      <c r="I1779" s="169">
        <v>257.33999999999997</v>
      </c>
      <c r="J1779" s="236">
        <v>33.869999999999997</v>
      </c>
      <c r="K1779" s="237"/>
      <c r="L1779" s="169">
        <v>291.20999999999998</v>
      </c>
    </row>
    <row r="1780" spans="1:12">
      <c r="A1780" s="166">
        <v>180505</v>
      </c>
      <c r="B1780" s="229" t="s">
        <v>1878</v>
      </c>
      <c r="C1780" s="230"/>
      <c r="D1780" s="230"/>
      <c r="E1780" s="230"/>
      <c r="F1780" s="231"/>
      <c r="G1780" s="232" t="s">
        <v>273</v>
      </c>
      <c r="H1780" s="233"/>
      <c r="I1780" s="169">
        <v>223.02</v>
      </c>
      <c r="J1780" s="236">
        <v>33.869999999999997</v>
      </c>
      <c r="K1780" s="237"/>
      <c r="L1780" s="169">
        <v>256.89</v>
      </c>
    </row>
    <row r="1781" spans="1:12">
      <c r="A1781" s="166">
        <v>180506</v>
      </c>
      <c r="B1781" s="229" t="s">
        <v>1879</v>
      </c>
      <c r="C1781" s="230"/>
      <c r="D1781" s="230"/>
      <c r="E1781" s="230"/>
      <c r="F1781" s="231"/>
      <c r="G1781" s="232" t="s">
        <v>273</v>
      </c>
      <c r="H1781" s="233"/>
      <c r="I1781" s="169">
        <v>125.12</v>
      </c>
      <c r="J1781" s="236">
        <v>33.869999999999997</v>
      </c>
      <c r="K1781" s="237"/>
      <c r="L1781" s="169">
        <v>158.99</v>
      </c>
    </row>
    <row r="1782" spans="1:12">
      <c r="A1782" s="166">
        <v>180507</v>
      </c>
      <c r="B1782" s="229" t="s">
        <v>1880</v>
      </c>
      <c r="C1782" s="230"/>
      <c r="D1782" s="230"/>
      <c r="E1782" s="230"/>
      <c r="F1782" s="231"/>
      <c r="G1782" s="232" t="s">
        <v>273</v>
      </c>
      <c r="H1782" s="233"/>
      <c r="I1782" s="169">
        <v>137.71</v>
      </c>
      <c r="J1782" s="236">
        <v>33.869999999999997</v>
      </c>
      <c r="K1782" s="237"/>
      <c r="L1782" s="169">
        <v>171.58</v>
      </c>
    </row>
    <row r="1783" spans="1:12">
      <c r="A1783" s="166">
        <v>180508</v>
      </c>
      <c r="B1783" s="229" t="s">
        <v>1881</v>
      </c>
      <c r="C1783" s="230"/>
      <c r="D1783" s="230"/>
      <c r="E1783" s="230"/>
      <c r="F1783" s="231"/>
      <c r="G1783" s="232" t="s">
        <v>273</v>
      </c>
      <c r="H1783" s="233"/>
      <c r="I1783" s="169">
        <v>166.8</v>
      </c>
      <c r="J1783" s="236">
        <v>33.869999999999997</v>
      </c>
      <c r="K1783" s="237"/>
      <c r="L1783" s="169">
        <v>200.67</v>
      </c>
    </row>
    <row r="1784" spans="1:12">
      <c r="A1784" s="166">
        <v>180509</v>
      </c>
      <c r="B1784" s="229" t="s">
        <v>1882</v>
      </c>
      <c r="C1784" s="230"/>
      <c r="D1784" s="230"/>
      <c r="E1784" s="230"/>
      <c r="F1784" s="231"/>
      <c r="G1784" s="232" t="s">
        <v>273</v>
      </c>
      <c r="H1784" s="233"/>
      <c r="I1784" s="169">
        <v>264.33</v>
      </c>
      <c r="J1784" s="236">
        <v>33.869999999999997</v>
      </c>
      <c r="K1784" s="237"/>
      <c r="L1784" s="169">
        <v>298.2</v>
      </c>
    </row>
    <row r="1785" spans="1:12">
      <c r="A1785" s="166">
        <v>180510</v>
      </c>
      <c r="B1785" s="229" t="s">
        <v>1883</v>
      </c>
      <c r="C1785" s="230"/>
      <c r="D1785" s="230"/>
      <c r="E1785" s="230"/>
      <c r="F1785" s="231"/>
      <c r="G1785" s="232" t="s">
        <v>273</v>
      </c>
      <c r="H1785" s="233"/>
      <c r="I1785" s="169">
        <v>276.62</v>
      </c>
      <c r="J1785" s="236">
        <v>26.53</v>
      </c>
      <c r="K1785" s="237"/>
      <c r="L1785" s="169">
        <v>303.14999999999998</v>
      </c>
    </row>
    <row r="1786" spans="1:12">
      <c r="A1786" s="166">
        <v>180511</v>
      </c>
      <c r="B1786" s="229" t="s">
        <v>1884</v>
      </c>
      <c r="C1786" s="230"/>
      <c r="D1786" s="230"/>
      <c r="E1786" s="230"/>
      <c r="F1786" s="231"/>
      <c r="G1786" s="232" t="s">
        <v>273</v>
      </c>
      <c r="H1786" s="233"/>
      <c r="I1786" s="169">
        <v>271.99</v>
      </c>
      <c r="J1786" s="236">
        <v>26.53</v>
      </c>
      <c r="K1786" s="237"/>
      <c r="L1786" s="169">
        <v>298.52</v>
      </c>
    </row>
    <row r="1787" spans="1:12">
      <c r="A1787" s="166">
        <v>180512</v>
      </c>
      <c r="B1787" s="229" t="s">
        <v>1885</v>
      </c>
      <c r="C1787" s="230"/>
      <c r="D1787" s="230"/>
      <c r="E1787" s="230"/>
      <c r="F1787" s="231"/>
      <c r="G1787" s="232" t="s">
        <v>273</v>
      </c>
      <c r="H1787" s="233"/>
      <c r="I1787" s="169">
        <v>231.58</v>
      </c>
      <c r="J1787" s="236">
        <v>26.53</v>
      </c>
      <c r="K1787" s="237"/>
      <c r="L1787" s="169">
        <v>258.11</v>
      </c>
    </row>
    <row r="1788" spans="1:12">
      <c r="A1788" s="166">
        <v>180515</v>
      </c>
      <c r="B1788" s="229" t="s">
        <v>1886</v>
      </c>
      <c r="C1788" s="230"/>
      <c r="D1788" s="230"/>
      <c r="E1788" s="230"/>
      <c r="F1788" s="231"/>
      <c r="G1788" s="232" t="s">
        <v>273</v>
      </c>
      <c r="H1788" s="233"/>
      <c r="I1788" s="169">
        <v>199.39</v>
      </c>
      <c r="J1788" s="236">
        <v>33.869999999999997</v>
      </c>
      <c r="K1788" s="237"/>
      <c r="L1788" s="169">
        <v>233.26</v>
      </c>
    </row>
    <row r="1789" spans="1:12">
      <c r="A1789" s="166">
        <v>180701</v>
      </c>
      <c r="B1789" s="229" t="s">
        <v>74</v>
      </c>
      <c r="C1789" s="230"/>
      <c r="D1789" s="230"/>
      <c r="E1789" s="230"/>
      <c r="F1789" s="231"/>
      <c r="G1789" s="232" t="s">
        <v>301</v>
      </c>
      <c r="H1789" s="233"/>
      <c r="I1789" s="169">
        <v>228.33</v>
      </c>
      <c r="J1789" s="234">
        <v>5.96</v>
      </c>
      <c r="K1789" s="235"/>
      <c r="L1789" s="169">
        <v>234.29</v>
      </c>
    </row>
    <row r="1790" spans="1:12">
      <c r="A1790" s="166">
        <v>180703</v>
      </c>
      <c r="B1790" s="229" t="s">
        <v>1887</v>
      </c>
      <c r="C1790" s="230"/>
      <c r="D1790" s="230"/>
      <c r="E1790" s="230"/>
      <c r="F1790" s="231"/>
      <c r="G1790" s="232" t="s">
        <v>301</v>
      </c>
      <c r="H1790" s="233"/>
      <c r="I1790" s="169">
        <v>173.79</v>
      </c>
      <c r="J1790" s="236">
        <v>10.66</v>
      </c>
      <c r="K1790" s="237"/>
      <c r="L1790" s="169">
        <v>184.45</v>
      </c>
    </row>
    <row r="1791" spans="1:12">
      <c r="A1791" s="166">
        <v>180708</v>
      </c>
      <c r="B1791" s="229" t="s">
        <v>1888</v>
      </c>
      <c r="C1791" s="230"/>
      <c r="D1791" s="230"/>
      <c r="E1791" s="230"/>
      <c r="F1791" s="231"/>
      <c r="G1791" s="232" t="s">
        <v>334</v>
      </c>
      <c r="H1791" s="233"/>
      <c r="I1791" s="168">
        <v>77.900000000000006</v>
      </c>
      <c r="J1791" s="236">
        <v>13.22</v>
      </c>
      <c r="K1791" s="237"/>
      <c r="L1791" s="168">
        <v>91.12</v>
      </c>
    </row>
    <row r="1792" spans="1:12">
      <c r="A1792" s="166">
        <v>180710</v>
      </c>
      <c r="B1792" s="229" t="s">
        <v>1889</v>
      </c>
      <c r="C1792" s="230"/>
      <c r="D1792" s="230"/>
      <c r="E1792" s="230"/>
      <c r="F1792" s="231"/>
      <c r="G1792" s="232" t="s">
        <v>273</v>
      </c>
      <c r="H1792" s="233"/>
      <c r="I1792" s="169">
        <v>229.81</v>
      </c>
      <c r="J1792" s="234">
        <v>5.03</v>
      </c>
      <c r="K1792" s="235"/>
      <c r="L1792" s="169">
        <v>234.84</v>
      </c>
    </row>
    <row r="1793" spans="1:12">
      <c r="A1793" s="171">
        <v>181</v>
      </c>
      <c r="B1793" s="242" t="s">
        <v>19</v>
      </c>
      <c r="C1793" s="243"/>
      <c r="D1793" s="243"/>
      <c r="E1793" s="243"/>
      <c r="F1793" s="243"/>
      <c r="G1793" s="243"/>
      <c r="H1793" s="243"/>
      <c r="I1793" s="243"/>
      <c r="J1793" s="243"/>
      <c r="K1793" s="243"/>
      <c r="L1793" s="244"/>
    </row>
    <row r="1794" spans="1:12">
      <c r="A1794" s="166">
        <v>190000</v>
      </c>
      <c r="B1794" s="229" t="s">
        <v>19</v>
      </c>
      <c r="C1794" s="230"/>
      <c r="D1794" s="230"/>
      <c r="E1794" s="230"/>
      <c r="F1794" s="231"/>
      <c r="G1794" s="232"/>
      <c r="H1794" s="233"/>
      <c r="I1794" s="167">
        <v>0</v>
      </c>
      <c r="J1794" s="234">
        <v>0</v>
      </c>
      <c r="K1794" s="235"/>
      <c r="L1794" s="167">
        <v>0</v>
      </c>
    </row>
    <row r="1795" spans="1:12">
      <c r="A1795" s="166">
        <v>190101</v>
      </c>
      <c r="B1795" s="229" t="s">
        <v>1890</v>
      </c>
      <c r="C1795" s="230"/>
      <c r="D1795" s="230"/>
      <c r="E1795" s="230"/>
      <c r="F1795" s="231"/>
      <c r="G1795" s="232" t="s">
        <v>273</v>
      </c>
      <c r="H1795" s="233"/>
      <c r="I1795" s="168">
        <v>50.75</v>
      </c>
      <c r="J1795" s="234">
        <v>0</v>
      </c>
      <c r="K1795" s="235"/>
      <c r="L1795" s="168">
        <v>50.75</v>
      </c>
    </row>
    <row r="1796" spans="1:12">
      <c r="A1796" s="166">
        <v>190102</v>
      </c>
      <c r="B1796" s="229" t="s">
        <v>1891</v>
      </c>
      <c r="C1796" s="230"/>
      <c r="D1796" s="230"/>
      <c r="E1796" s="230"/>
      <c r="F1796" s="231"/>
      <c r="G1796" s="232" t="s">
        <v>273</v>
      </c>
      <c r="H1796" s="233"/>
      <c r="I1796" s="168">
        <v>56.58</v>
      </c>
      <c r="J1796" s="234">
        <v>0</v>
      </c>
      <c r="K1796" s="235"/>
      <c r="L1796" s="168">
        <v>56.58</v>
      </c>
    </row>
    <row r="1797" spans="1:12">
      <c r="A1797" s="166">
        <v>190103</v>
      </c>
      <c r="B1797" s="229" t="s">
        <v>1892</v>
      </c>
      <c r="C1797" s="230"/>
      <c r="D1797" s="230"/>
      <c r="E1797" s="230"/>
      <c r="F1797" s="231"/>
      <c r="G1797" s="232" t="s">
        <v>273</v>
      </c>
      <c r="H1797" s="233"/>
      <c r="I1797" s="168">
        <v>60.39</v>
      </c>
      <c r="J1797" s="234">
        <v>0</v>
      </c>
      <c r="K1797" s="235"/>
      <c r="L1797" s="168">
        <v>60.39</v>
      </c>
    </row>
    <row r="1798" spans="1:12">
      <c r="A1798" s="166">
        <v>190104</v>
      </c>
      <c r="B1798" s="229" t="s">
        <v>75</v>
      </c>
      <c r="C1798" s="230"/>
      <c r="D1798" s="230"/>
      <c r="E1798" s="230"/>
      <c r="F1798" s="231"/>
      <c r="G1798" s="232" t="s">
        <v>273</v>
      </c>
      <c r="H1798" s="233"/>
      <c r="I1798" s="168">
        <v>68.900000000000006</v>
      </c>
      <c r="J1798" s="234">
        <v>0</v>
      </c>
      <c r="K1798" s="235"/>
      <c r="L1798" s="168">
        <v>68.900000000000006</v>
      </c>
    </row>
    <row r="1799" spans="1:12">
      <c r="A1799" s="166">
        <v>190105</v>
      </c>
      <c r="B1799" s="229" t="s">
        <v>1893</v>
      </c>
      <c r="C1799" s="230"/>
      <c r="D1799" s="230"/>
      <c r="E1799" s="230"/>
      <c r="F1799" s="231"/>
      <c r="G1799" s="232" t="s">
        <v>273</v>
      </c>
      <c r="H1799" s="233"/>
      <c r="I1799" s="168">
        <v>49.48</v>
      </c>
      <c r="J1799" s="234">
        <v>0</v>
      </c>
      <c r="K1799" s="235"/>
      <c r="L1799" s="168">
        <v>49.48</v>
      </c>
    </row>
    <row r="1800" spans="1:12">
      <c r="A1800" s="166">
        <v>190106</v>
      </c>
      <c r="B1800" s="229" t="s">
        <v>1894</v>
      </c>
      <c r="C1800" s="230"/>
      <c r="D1800" s="230"/>
      <c r="E1800" s="230"/>
      <c r="F1800" s="231"/>
      <c r="G1800" s="232" t="s">
        <v>273</v>
      </c>
      <c r="H1800" s="233"/>
      <c r="I1800" s="168">
        <v>49.48</v>
      </c>
      <c r="J1800" s="234">
        <v>0</v>
      </c>
      <c r="K1800" s="235"/>
      <c r="L1800" s="168">
        <v>49.48</v>
      </c>
    </row>
    <row r="1801" spans="1:12">
      <c r="A1801" s="166">
        <v>190107</v>
      </c>
      <c r="B1801" s="229" t="s">
        <v>1895</v>
      </c>
      <c r="C1801" s="230"/>
      <c r="D1801" s="230"/>
      <c r="E1801" s="230"/>
      <c r="F1801" s="231"/>
      <c r="G1801" s="232" t="s">
        <v>273</v>
      </c>
      <c r="H1801" s="233"/>
      <c r="I1801" s="168">
        <v>49.48</v>
      </c>
      <c r="J1801" s="234">
        <v>0</v>
      </c>
      <c r="K1801" s="235"/>
      <c r="L1801" s="168">
        <v>49.48</v>
      </c>
    </row>
    <row r="1802" spans="1:12">
      <c r="A1802" s="166">
        <v>190108</v>
      </c>
      <c r="B1802" s="229" t="s">
        <v>1896</v>
      </c>
      <c r="C1802" s="230"/>
      <c r="D1802" s="230"/>
      <c r="E1802" s="230"/>
      <c r="F1802" s="231"/>
      <c r="G1802" s="232" t="s">
        <v>273</v>
      </c>
      <c r="H1802" s="233"/>
      <c r="I1802" s="168">
        <v>49.48</v>
      </c>
      <c r="J1802" s="234">
        <v>0</v>
      </c>
      <c r="K1802" s="235"/>
      <c r="L1802" s="168">
        <v>49.48</v>
      </c>
    </row>
    <row r="1803" spans="1:12">
      <c r="A1803" s="166">
        <v>190109</v>
      </c>
      <c r="B1803" s="229" t="s">
        <v>76</v>
      </c>
      <c r="C1803" s="230"/>
      <c r="D1803" s="230"/>
      <c r="E1803" s="230"/>
      <c r="F1803" s="231"/>
      <c r="G1803" s="232" t="s">
        <v>273</v>
      </c>
      <c r="H1803" s="233"/>
      <c r="I1803" s="168">
        <v>49.48</v>
      </c>
      <c r="J1803" s="234">
        <v>0</v>
      </c>
      <c r="K1803" s="235"/>
      <c r="L1803" s="168">
        <v>49.48</v>
      </c>
    </row>
    <row r="1804" spans="1:12">
      <c r="A1804" s="166">
        <v>190201</v>
      </c>
      <c r="B1804" s="229" t="s">
        <v>77</v>
      </c>
      <c r="C1804" s="230"/>
      <c r="D1804" s="230"/>
      <c r="E1804" s="230"/>
      <c r="F1804" s="231"/>
      <c r="G1804" s="232" t="s">
        <v>273</v>
      </c>
      <c r="H1804" s="233"/>
      <c r="I1804" s="169">
        <v>145</v>
      </c>
      <c r="J1804" s="234">
        <v>0</v>
      </c>
      <c r="K1804" s="235"/>
      <c r="L1804" s="169">
        <v>145</v>
      </c>
    </row>
    <row r="1805" spans="1:12">
      <c r="A1805" s="166">
        <v>190202</v>
      </c>
      <c r="B1805" s="229" t="s">
        <v>1897</v>
      </c>
      <c r="C1805" s="230"/>
      <c r="D1805" s="230"/>
      <c r="E1805" s="230"/>
      <c r="F1805" s="231"/>
      <c r="G1805" s="232" t="s">
        <v>273</v>
      </c>
      <c r="H1805" s="233"/>
      <c r="I1805" s="169">
        <v>187</v>
      </c>
      <c r="J1805" s="234">
        <v>0</v>
      </c>
      <c r="K1805" s="235"/>
      <c r="L1805" s="169">
        <v>187</v>
      </c>
    </row>
    <row r="1806" spans="1:12">
      <c r="A1806" s="166">
        <v>190301</v>
      </c>
      <c r="B1806" s="229" t="s">
        <v>1898</v>
      </c>
      <c r="C1806" s="230"/>
      <c r="D1806" s="230"/>
      <c r="E1806" s="230"/>
      <c r="F1806" s="231"/>
      <c r="G1806" s="232" t="s">
        <v>273</v>
      </c>
      <c r="H1806" s="233"/>
      <c r="I1806" s="168">
        <v>68.19</v>
      </c>
      <c r="J1806" s="234">
        <v>0</v>
      </c>
      <c r="K1806" s="235"/>
      <c r="L1806" s="168">
        <v>68.19</v>
      </c>
    </row>
    <row r="1807" spans="1:12">
      <c r="A1807" s="166">
        <v>190401</v>
      </c>
      <c r="B1807" s="229" t="s">
        <v>1899</v>
      </c>
      <c r="C1807" s="230"/>
      <c r="D1807" s="230"/>
      <c r="E1807" s="230"/>
      <c r="F1807" s="231"/>
      <c r="G1807" s="232" t="s">
        <v>273</v>
      </c>
      <c r="H1807" s="233"/>
      <c r="I1807" s="169">
        <v>166.12</v>
      </c>
      <c r="J1807" s="234">
        <v>0</v>
      </c>
      <c r="K1807" s="235"/>
      <c r="L1807" s="169">
        <v>166.12</v>
      </c>
    </row>
    <row r="1808" spans="1:12">
      <c r="A1808" s="171">
        <v>182</v>
      </c>
      <c r="B1808" s="242" t="s">
        <v>267</v>
      </c>
      <c r="C1808" s="243"/>
      <c r="D1808" s="243"/>
      <c r="E1808" s="243"/>
      <c r="F1808" s="243"/>
      <c r="G1808" s="243"/>
      <c r="H1808" s="243"/>
      <c r="I1808" s="243"/>
      <c r="J1808" s="243"/>
      <c r="K1808" s="243"/>
      <c r="L1808" s="244"/>
    </row>
    <row r="1809" spans="1:12">
      <c r="A1809" s="166">
        <v>200000</v>
      </c>
      <c r="B1809" s="229" t="s">
        <v>267</v>
      </c>
      <c r="C1809" s="230"/>
      <c r="D1809" s="230"/>
      <c r="E1809" s="230"/>
      <c r="F1809" s="231"/>
      <c r="G1809" s="232"/>
      <c r="H1809" s="233"/>
      <c r="I1809" s="167">
        <v>0</v>
      </c>
      <c r="J1809" s="234">
        <v>0</v>
      </c>
      <c r="K1809" s="235"/>
      <c r="L1809" s="167">
        <v>0</v>
      </c>
    </row>
    <row r="1810" spans="1:12">
      <c r="A1810" s="166">
        <v>200101</v>
      </c>
      <c r="B1810" s="229" t="s">
        <v>86</v>
      </c>
      <c r="C1810" s="230"/>
      <c r="D1810" s="230"/>
      <c r="E1810" s="230"/>
      <c r="F1810" s="231"/>
      <c r="G1810" s="232" t="s">
        <v>273</v>
      </c>
      <c r="H1810" s="233"/>
      <c r="I1810" s="167">
        <v>1.3</v>
      </c>
      <c r="J1810" s="234">
        <v>2.57</v>
      </c>
      <c r="K1810" s="235"/>
      <c r="L1810" s="167">
        <v>3.87</v>
      </c>
    </row>
    <row r="1811" spans="1:12">
      <c r="A1811" s="166">
        <v>200102</v>
      </c>
      <c r="B1811" s="229" t="s">
        <v>1900</v>
      </c>
      <c r="C1811" s="230"/>
      <c r="D1811" s="230"/>
      <c r="E1811" s="230"/>
      <c r="F1811" s="231"/>
      <c r="G1811" s="232" t="s">
        <v>301</v>
      </c>
      <c r="H1811" s="233"/>
      <c r="I1811" s="167">
        <v>1.73</v>
      </c>
      <c r="J1811" s="234">
        <v>7.42</v>
      </c>
      <c r="K1811" s="235"/>
      <c r="L1811" s="167">
        <v>9.15</v>
      </c>
    </row>
    <row r="1812" spans="1:12">
      <c r="A1812" s="166">
        <v>200103</v>
      </c>
      <c r="B1812" s="229" t="s">
        <v>1901</v>
      </c>
      <c r="C1812" s="230"/>
      <c r="D1812" s="230"/>
      <c r="E1812" s="230"/>
      <c r="F1812" s="231"/>
      <c r="G1812" s="232" t="s">
        <v>383</v>
      </c>
      <c r="H1812" s="233"/>
      <c r="I1812" s="167">
        <v>0.09</v>
      </c>
      <c r="J1812" s="236">
        <v>11.28</v>
      </c>
      <c r="K1812" s="237"/>
      <c r="L1812" s="168">
        <v>11.37</v>
      </c>
    </row>
    <row r="1813" spans="1:12">
      <c r="A1813" s="166">
        <v>200104</v>
      </c>
      <c r="B1813" s="229" t="s">
        <v>1902</v>
      </c>
      <c r="C1813" s="230"/>
      <c r="D1813" s="230"/>
      <c r="E1813" s="230"/>
      <c r="F1813" s="231"/>
      <c r="G1813" s="232" t="s">
        <v>273</v>
      </c>
      <c r="H1813" s="233"/>
      <c r="I1813" s="167">
        <v>2.31</v>
      </c>
      <c r="J1813" s="234">
        <v>4.43</v>
      </c>
      <c r="K1813" s="235"/>
      <c r="L1813" s="167">
        <v>6.74</v>
      </c>
    </row>
    <row r="1814" spans="1:12">
      <c r="A1814" s="166">
        <v>200105</v>
      </c>
      <c r="B1814" s="229" t="s">
        <v>1903</v>
      </c>
      <c r="C1814" s="230"/>
      <c r="D1814" s="230"/>
      <c r="E1814" s="230"/>
      <c r="F1814" s="231"/>
      <c r="G1814" s="232" t="s">
        <v>273</v>
      </c>
      <c r="H1814" s="233"/>
      <c r="I1814" s="167">
        <v>1.06</v>
      </c>
      <c r="J1814" s="234">
        <v>4.43</v>
      </c>
      <c r="K1814" s="235"/>
      <c r="L1814" s="167">
        <v>5.49</v>
      </c>
    </row>
    <row r="1815" spans="1:12">
      <c r="A1815" s="166">
        <v>200140</v>
      </c>
      <c r="B1815" s="229" t="s">
        <v>1904</v>
      </c>
      <c r="C1815" s="230"/>
      <c r="D1815" s="230"/>
      <c r="E1815" s="230"/>
      <c r="F1815" s="231"/>
      <c r="G1815" s="232" t="s">
        <v>273</v>
      </c>
      <c r="H1815" s="233"/>
      <c r="I1815" s="167">
        <v>1.3</v>
      </c>
      <c r="J1815" s="234">
        <v>2.91</v>
      </c>
      <c r="K1815" s="235"/>
      <c r="L1815" s="167">
        <v>4.21</v>
      </c>
    </row>
    <row r="1816" spans="1:12">
      <c r="A1816" s="166">
        <v>200145</v>
      </c>
      <c r="B1816" s="229" t="s">
        <v>1905</v>
      </c>
      <c r="C1816" s="230"/>
      <c r="D1816" s="230"/>
      <c r="E1816" s="230"/>
      <c r="F1816" s="231"/>
      <c r="G1816" s="232" t="s">
        <v>273</v>
      </c>
      <c r="H1816" s="233"/>
      <c r="I1816" s="167">
        <v>1.71</v>
      </c>
      <c r="J1816" s="234">
        <v>2.64</v>
      </c>
      <c r="K1816" s="235"/>
      <c r="L1816" s="167">
        <v>4.3499999999999996</v>
      </c>
    </row>
    <row r="1817" spans="1:12">
      <c r="A1817" s="166">
        <v>200150</v>
      </c>
      <c r="B1817" s="229" t="s">
        <v>1906</v>
      </c>
      <c r="C1817" s="230"/>
      <c r="D1817" s="230"/>
      <c r="E1817" s="230"/>
      <c r="F1817" s="231"/>
      <c r="G1817" s="232" t="s">
        <v>273</v>
      </c>
      <c r="H1817" s="233"/>
      <c r="I1817" s="167">
        <v>1.95</v>
      </c>
      <c r="J1817" s="234">
        <v>0.9</v>
      </c>
      <c r="K1817" s="235"/>
      <c r="L1817" s="167">
        <v>2.85</v>
      </c>
    </row>
    <row r="1818" spans="1:12">
      <c r="A1818" s="166">
        <v>200200</v>
      </c>
      <c r="B1818" s="229" t="s">
        <v>1907</v>
      </c>
      <c r="C1818" s="230"/>
      <c r="D1818" s="230"/>
      <c r="E1818" s="230"/>
      <c r="F1818" s="231"/>
      <c r="G1818" s="232" t="s">
        <v>273</v>
      </c>
      <c r="H1818" s="233"/>
      <c r="I1818" s="167">
        <v>4.55</v>
      </c>
      <c r="J1818" s="236">
        <v>10.31</v>
      </c>
      <c r="K1818" s="237"/>
      <c r="L1818" s="168">
        <v>14.86</v>
      </c>
    </row>
    <row r="1819" spans="1:12">
      <c r="A1819" s="166">
        <v>200201</v>
      </c>
      <c r="B1819" s="229" t="s">
        <v>1908</v>
      </c>
      <c r="C1819" s="230"/>
      <c r="D1819" s="230"/>
      <c r="E1819" s="230"/>
      <c r="F1819" s="231"/>
      <c r="G1819" s="232" t="s">
        <v>273</v>
      </c>
      <c r="H1819" s="233"/>
      <c r="I1819" s="167">
        <v>4.9800000000000004</v>
      </c>
      <c r="J1819" s="236">
        <v>10.31</v>
      </c>
      <c r="K1819" s="237"/>
      <c r="L1819" s="168">
        <v>15.29</v>
      </c>
    </row>
    <row r="1820" spans="1:12">
      <c r="A1820" s="166">
        <v>200403</v>
      </c>
      <c r="B1820" s="229" t="s">
        <v>1909</v>
      </c>
      <c r="C1820" s="230"/>
      <c r="D1820" s="230"/>
      <c r="E1820" s="230"/>
      <c r="F1820" s="231"/>
      <c r="G1820" s="232" t="s">
        <v>273</v>
      </c>
      <c r="H1820" s="233"/>
      <c r="I1820" s="167">
        <v>1.28</v>
      </c>
      <c r="J1820" s="236">
        <v>11.2</v>
      </c>
      <c r="K1820" s="237"/>
      <c r="L1820" s="168">
        <v>12.48</v>
      </c>
    </row>
    <row r="1821" spans="1:12">
      <c r="A1821" s="166">
        <v>200499</v>
      </c>
      <c r="B1821" s="229" t="s">
        <v>87</v>
      </c>
      <c r="C1821" s="230"/>
      <c r="D1821" s="230"/>
      <c r="E1821" s="230"/>
      <c r="F1821" s="231"/>
      <c r="G1821" s="232" t="s">
        <v>273</v>
      </c>
      <c r="H1821" s="233"/>
      <c r="I1821" s="167">
        <v>4.55</v>
      </c>
      <c r="J1821" s="236">
        <v>14.27</v>
      </c>
      <c r="K1821" s="237"/>
      <c r="L1821" s="168">
        <v>18.82</v>
      </c>
    </row>
    <row r="1822" spans="1:12">
      <c r="A1822" s="166">
        <v>200500</v>
      </c>
      <c r="B1822" s="229" t="s">
        <v>1910</v>
      </c>
      <c r="C1822" s="230"/>
      <c r="D1822" s="230"/>
      <c r="E1822" s="230"/>
      <c r="F1822" s="231"/>
      <c r="G1822" s="232" t="s">
        <v>273</v>
      </c>
      <c r="H1822" s="233"/>
      <c r="I1822" s="167">
        <v>4.29</v>
      </c>
      <c r="J1822" s="236">
        <v>14.27</v>
      </c>
      <c r="K1822" s="237"/>
      <c r="L1822" s="168">
        <v>18.559999999999999</v>
      </c>
    </row>
    <row r="1823" spans="1:12">
      <c r="A1823" s="166">
        <v>200502</v>
      </c>
      <c r="B1823" s="229" t="s">
        <v>1911</v>
      </c>
      <c r="C1823" s="230"/>
      <c r="D1823" s="230"/>
      <c r="E1823" s="230"/>
      <c r="F1823" s="231"/>
      <c r="G1823" s="232" t="s">
        <v>273</v>
      </c>
      <c r="H1823" s="233"/>
      <c r="I1823" s="167">
        <v>5.71</v>
      </c>
      <c r="J1823" s="236">
        <v>14.27</v>
      </c>
      <c r="K1823" s="237"/>
      <c r="L1823" s="168">
        <v>19.98</v>
      </c>
    </row>
    <row r="1824" spans="1:12">
      <c r="A1824" s="166">
        <v>200503</v>
      </c>
      <c r="B1824" s="229" t="s">
        <v>1912</v>
      </c>
      <c r="C1824" s="230"/>
      <c r="D1824" s="230"/>
      <c r="E1824" s="230"/>
      <c r="F1824" s="231"/>
      <c r="G1824" s="232" t="s">
        <v>273</v>
      </c>
      <c r="H1824" s="233"/>
      <c r="I1824" s="168">
        <v>23.11</v>
      </c>
      <c r="J1824" s="236">
        <v>20.99</v>
      </c>
      <c r="K1824" s="237"/>
      <c r="L1824" s="168">
        <v>44.1</v>
      </c>
    </row>
    <row r="1825" spans="1:12">
      <c r="A1825" s="166">
        <v>200504</v>
      </c>
      <c r="B1825" s="229" t="s">
        <v>1913</v>
      </c>
      <c r="C1825" s="230"/>
      <c r="D1825" s="230"/>
      <c r="E1825" s="230"/>
      <c r="F1825" s="231"/>
      <c r="G1825" s="232" t="s">
        <v>273</v>
      </c>
      <c r="H1825" s="233"/>
      <c r="I1825" s="167">
        <v>5.15</v>
      </c>
      <c r="J1825" s="236">
        <v>14.27</v>
      </c>
      <c r="K1825" s="237"/>
      <c r="L1825" s="168">
        <v>19.420000000000002</v>
      </c>
    </row>
    <row r="1826" spans="1:12">
      <c r="A1826" s="166">
        <v>200505</v>
      </c>
      <c r="B1826" s="229" t="s">
        <v>1914</v>
      </c>
      <c r="C1826" s="230"/>
      <c r="D1826" s="230"/>
      <c r="E1826" s="230"/>
      <c r="F1826" s="231"/>
      <c r="G1826" s="232" t="s">
        <v>273</v>
      </c>
      <c r="H1826" s="233"/>
      <c r="I1826" s="167">
        <v>6.06</v>
      </c>
      <c r="J1826" s="236">
        <v>14.26</v>
      </c>
      <c r="K1826" s="237"/>
      <c r="L1826" s="168">
        <v>20.32</v>
      </c>
    </row>
    <row r="1827" spans="1:12">
      <c r="A1827" s="166">
        <v>200506</v>
      </c>
      <c r="B1827" s="229" t="s">
        <v>1915</v>
      </c>
      <c r="C1827" s="230"/>
      <c r="D1827" s="230"/>
      <c r="E1827" s="230"/>
      <c r="F1827" s="231"/>
      <c r="G1827" s="232" t="s">
        <v>273</v>
      </c>
      <c r="H1827" s="233"/>
      <c r="I1827" s="167">
        <v>3.89</v>
      </c>
      <c r="J1827" s="234">
        <v>6.43</v>
      </c>
      <c r="K1827" s="235"/>
      <c r="L1827" s="168">
        <v>10.32</v>
      </c>
    </row>
    <row r="1828" spans="1:12">
      <c r="A1828" s="166">
        <v>201001</v>
      </c>
      <c r="B1828" s="229" t="s">
        <v>1916</v>
      </c>
      <c r="C1828" s="230"/>
      <c r="D1828" s="230"/>
      <c r="E1828" s="230"/>
      <c r="F1828" s="231"/>
      <c r="G1828" s="232" t="s">
        <v>273</v>
      </c>
      <c r="H1828" s="233"/>
      <c r="I1828" s="168">
        <v>38</v>
      </c>
      <c r="J1828" s="234">
        <v>0</v>
      </c>
      <c r="K1828" s="235"/>
      <c r="L1828" s="168">
        <v>38</v>
      </c>
    </row>
    <row r="1829" spans="1:12">
      <c r="A1829" s="166">
        <v>201002</v>
      </c>
      <c r="B1829" s="229" t="s">
        <v>1917</v>
      </c>
      <c r="C1829" s="230"/>
      <c r="D1829" s="230"/>
      <c r="E1829" s="230"/>
      <c r="F1829" s="231"/>
      <c r="G1829" s="232" t="s">
        <v>273</v>
      </c>
      <c r="H1829" s="233"/>
      <c r="I1829" s="169">
        <v>123.76</v>
      </c>
      <c r="J1829" s="236">
        <v>12.52</v>
      </c>
      <c r="K1829" s="237"/>
      <c r="L1829" s="169">
        <v>136.28</v>
      </c>
    </row>
    <row r="1830" spans="1:12">
      <c r="A1830" s="166">
        <v>201003</v>
      </c>
      <c r="B1830" s="229" t="s">
        <v>90</v>
      </c>
      <c r="C1830" s="230"/>
      <c r="D1830" s="230"/>
      <c r="E1830" s="230"/>
      <c r="F1830" s="231"/>
      <c r="G1830" s="232" t="s">
        <v>273</v>
      </c>
      <c r="H1830" s="233"/>
      <c r="I1830" s="169">
        <v>127.82</v>
      </c>
      <c r="J1830" s="236">
        <v>12.52</v>
      </c>
      <c r="K1830" s="237"/>
      <c r="L1830" s="169">
        <v>140.34</v>
      </c>
    </row>
    <row r="1831" spans="1:12">
      <c r="A1831" s="166">
        <v>201101</v>
      </c>
      <c r="B1831" s="229" t="s">
        <v>1918</v>
      </c>
      <c r="C1831" s="230"/>
      <c r="D1831" s="230"/>
      <c r="E1831" s="230"/>
      <c r="F1831" s="231"/>
      <c r="G1831" s="232" t="s">
        <v>273</v>
      </c>
      <c r="H1831" s="233"/>
      <c r="I1831" s="168">
        <v>22.03</v>
      </c>
      <c r="J1831" s="236">
        <v>19.89</v>
      </c>
      <c r="K1831" s="237"/>
      <c r="L1831" s="168">
        <v>41.92</v>
      </c>
    </row>
    <row r="1832" spans="1:12">
      <c r="A1832" s="166">
        <v>201201</v>
      </c>
      <c r="B1832" s="229" t="s">
        <v>1919</v>
      </c>
      <c r="C1832" s="230"/>
      <c r="D1832" s="230"/>
      <c r="E1832" s="230"/>
      <c r="F1832" s="231"/>
      <c r="G1832" s="232" t="s">
        <v>273</v>
      </c>
      <c r="H1832" s="233"/>
      <c r="I1832" s="168">
        <v>67.67</v>
      </c>
      <c r="J1832" s="236">
        <v>18.16</v>
      </c>
      <c r="K1832" s="237"/>
      <c r="L1832" s="168">
        <v>85.83</v>
      </c>
    </row>
    <row r="1833" spans="1:12">
      <c r="A1833" s="166">
        <v>201202</v>
      </c>
      <c r="B1833" s="229" t="s">
        <v>1920</v>
      </c>
      <c r="C1833" s="230"/>
      <c r="D1833" s="230"/>
      <c r="E1833" s="230"/>
      <c r="F1833" s="231"/>
      <c r="G1833" s="232" t="s">
        <v>273</v>
      </c>
      <c r="H1833" s="233"/>
      <c r="I1833" s="169">
        <v>140.30000000000001</v>
      </c>
      <c r="J1833" s="236">
        <v>18.16</v>
      </c>
      <c r="K1833" s="237"/>
      <c r="L1833" s="169">
        <v>158.46</v>
      </c>
    </row>
    <row r="1834" spans="1:12">
      <c r="A1834" s="166">
        <v>201302</v>
      </c>
      <c r="B1834" s="229" t="s">
        <v>1921</v>
      </c>
      <c r="C1834" s="230"/>
      <c r="D1834" s="230"/>
      <c r="E1834" s="230"/>
      <c r="F1834" s="231"/>
      <c r="G1834" s="232" t="s">
        <v>273</v>
      </c>
      <c r="H1834" s="233"/>
      <c r="I1834" s="168">
        <v>26.34</v>
      </c>
      <c r="J1834" s="236">
        <v>19.09</v>
      </c>
      <c r="K1834" s="237"/>
      <c r="L1834" s="168">
        <v>45.43</v>
      </c>
    </row>
    <row r="1835" spans="1:12">
      <c r="A1835" s="166">
        <v>201304</v>
      </c>
      <c r="B1835" s="229" t="s">
        <v>1922</v>
      </c>
      <c r="C1835" s="230"/>
      <c r="D1835" s="230"/>
      <c r="E1835" s="230"/>
      <c r="F1835" s="231"/>
      <c r="G1835" s="232" t="s">
        <v>273</v>
      </c>
      <c r="H1835" s="233"/>
      <c r="I1835" s="168">
        <v>33.99</v>
      </c>
      <c r="J1835" s="236">
        <v>15.06</v>
      </c>
      <c r="K1835" s="237"/>
      <c r="L1835" s="168">
        <v>49.05</v>
      </c>
    </row>
    <row r="1836" spans="1:12">
      <c r="A1836" s="166">
        <v>201305</v>
      </c>
      <c r="B1836" s="229" t="s">
        <v>1923</v>
      </c>
      <c r="C1836" s="230"/>
      <c r="D1836" s="230"/>
      <c r="E1836" s="230"/>
      <c r="F1836" s="231"/>
      <c r="G1836" s="232" t="s">
        <v>301</v>
      </c>
      <c r="H1836" s="233"/>
      <c r="I1836" s="167">
        <v>7.0000000000000007E-2</v>
      </c>
      <c r="J1836" s="234">
        <v>0.82</v>
      </c>
      <c r="K1836" s="235"/>
      <c r="L1836" s="167">
        <v>0.89</v>
      </c>
    </row>
    <row r="1837" spans="1:12">
      <c r="A1837" s="166">
        <v>201306</v>
      </c>
      <c r="B1837" s="229" t="s">
        <v>1924</v>
      </c>
      <c r="C1837" s="230"/>
      <c r="D1837" s="230"/>
      <c r="E1837" s="230"/>
      <c r="F1837" s="231"/>
      <c r="G1837" s="232" t="s">
        <v>301</v>
      </c>
      <c r="H1837" s="233"/>
      <c r="I1837" s="167">
        <v>0.48</v>
      </c>
      <c r="J1837" s="234">
        <v>0.82</v>
      </c>
      <c r="K1837" s="235"/>
      <c r="L1837" s="167">
        <v>1.3</v>
      </c>
    </row>
    <row r="1838" spans="1:12">
      <c r="A1838" s="166">
        <v>201307</v>
      </c>
      <c r="B1838" s="229" t="s">
        <v>88</v>
      </c>
      <c r="C1838" s="230"/>
      <c r="D1838" s="230"/>
      <c r="E1838" s="230"/>
      <c r="F1838" s="231"/>
      <c r="G1838" s="232" t="s">
        <v>273</v>
      </c>
      <c r="H1838" s="233"/>
      <c r="I1838" s="168">
        <v>25.18</v>
      </c>
      <c r="J1838" s="236">
        <v>20.99</v>
      </c>
      <c r="K1838" s="237"/>
      <c r="L1838" s="168">
        <v>46.17</v>
      </c>
    </row>
    <row r="1839" spans="1:12">
      <c r="A1839" s="166">
        <v>201320</v>
      </c>
      <c r="B1839" s="229" t="s">
        <v>1925</v>
      </c>
      <c r="C1839" s="230"/>
      <c r="D1839" s="230"/>
      <c r="E1839" s="230"/>
      <c r="F1839" s="231"/>
      <c r="G1839" s="232" t="s">
        <v>273</v>
      </c>
      <c r="H1839" s="233"/>
      <c r="I1839" s="168">
        <v>25.18</v>
      </c>
      <c r="J1839" s="236">
        <v>40.76</v>
      </c>
      <c r="K1839" s="237"/>
      <c r="L1839" s="168">
        <v>65.94</v>
      </c>
    </row>
    <row r="1840" spans="1:12">
      <c r="A1840" s="166">
        <v>201371</v>
      </c>
      <c r="B1840" s="229" t="s">
        <v>1926</v>
      </c>
      <c r="C1840" s="230"/>
      <c r="D1840" s="230"/>
      <c r="E1840" s="230"/>
      <c r="F1840" s="231"/>
      <c r="G1840" s="232" t="s">
        <v>273</v>
      </c>
      <c r="H1840" s="233"/>
      <c r="I1840" s="168">
        <v>65</v>
      </c>
      <c r="J1840" s="236">
        <v>21.14</v>
      </c>
      <c r="K1840" s="237"/>
      <c r="L1840" s="168">
        <v>86.14</v>
      </c>
    </row>
    <row r="1841" spans="1:12">
      <c r="A1841" s="166">
        <v>201401</v>
      </c>
      <c r="B1841" s="229" t="s">
        <v>1927</v>
      </c>
      <c r="C1841" s="230"/>
      <c r="D1841" s="230"/>
      <c r="E1841" s="230"/>
      <c r="F1841" s="231"/>
      <c r="G1841" s="232" t="s">
        <v>273</v>
      </c>
      <c r="H1841" s="233"/>
      <c r="I1841" s="167">
        <v>8.7100000000000009</v>
      </c>
      <c r="J1841" s="236">
        <v>18.5</v>
      </c>
      <c r="K1841" s="237"/>
      <c r="L1841" s="168">
        <v>27.21</v>
      </c>
    </row>
    <row r="1842" spans="1:12">
      <c r="A1842" s="166">
        <v>201402</v>
      </c>
      <c r="B1842" s="229" t="s">
        <v>1928</v>
      </c>
      <c r="C1842" s="230"/>
      <c r="D1842" s="230"/>
      <c r="E1842" s="230"/>
      <c r="F1842" s="231"/>
      <c r="G1842" s="232" t="s">
        <v>273</v>
      </c>
      <c r="H1842" s="233"/>
      <c r="I1842" s="168">
        <v>52</v>
      </c>
      <c r="J1842" s="236">
        <v>21.14</v>
      </c>
      <c r="K1842" s="237"/>
      <c r="L1842" s="168">
        <v>73.14</v>
      </c>
    </row>
    <row r="1843" spans="1:12">
      <c r="A1843" s="166">
        <v>201410</v>
      </c>
      <c r="B1843" s="229" t="s">
        <v>91</v>
      </c>
      <c r="C1843" s="230"/>
      <c r="D1843" s="230"/>
      <c r="E1843" s="230"/>
      <c r="F1843" s="231"/>
      <c r="G1843" s="232" t="s">
        <v>273</v>
      </c>
      <c r="H1843" s="233"/>
      <c r="I1843" s="168">
        <v>10.34</v>
      </c>
      <c r="J1843" s="236">
        <v>34.659999999999997</v>
      </c>
      <c r="K1843" s="237"/>
      <c r="L1843" s="168">
        <v>45</v>
      </c>
    </row>
    <row r="1844" spans="1:12">
      <c r="A1844" s="171">
        <v>183</v>
      </c>
      <c r="B1844" s="242" t="s">
        <v>23</v>
      </c>
      <c r="C1844" s="243"/>
      <c r="D1844" s="243"/>
      <c r="E1844" s="243"/>
      <c r="F1844" s="243"/>
      <c r="G1844" s="243"/>
      <c r="H1844" s="243"/>
      <c r="I1844" s="243"/>
      <c r="J1844" s="243"/>
      <c r="K1844" s="243"/>
      <c r="L1844" s="244"/>
    </row>
    <row r="1845" spans="1:12">
      <c r="A1845" s="166">
        <v>210000</v>
      </c>
      <c r="B1845" s="229" t="s">
        <v>23</v>
      </c>
      <c r="C1845" s="230"/>
      <c r="D1845" s="230"/>
      <c r="E1845" s="230"/>
      <c r="F1845" s="231"/>
      <c r="G1845" s="232"/>
      <c r="H1845" s="233"/>
      <c r="I1845" s="167">
        <v>0</v>
      </c>
      <c r="J1845" s="234">
        <v>0</v>
      </c>
      <c r="K1845" s="235"/>
      <c r="L1845" s="167">
        <v>0</v>
      </c>
    </row>
    <row r="1846" spans="1:12">
      <c r="A1846" s="166">
        <v>210101</v>
      </c>
      <c r="B1846" s="229" t="s">
        <v>1929</v>
      </c>
      <c r="C1846" s="230"/>
      <c r="D1846" s="230"/>
      <c r="E1846" s="230"/>
      <c r="F1846" s="231"/>
      <c r="G1846" s="232" t="s">
        <v>273</v>
      </c>
      <c r="H1846" s="233"/>
      <c r="I1846" s="167">
        <v>1.71</v>
      </c>
      <c r="J1846" s="234">
        <v>3.54</v>
      </c>
      <c r="K1846" s="235"/>
      <c r="L1846" s="167">
        <v>5.25</v>
      </c>
    </row>
    <row r="1847" spans="1:12">
      <c r="A1847" s="166">
        <v>210102</v>
      </c>
      <c r="B1847" s="229" t="s">
        <v>1930</v>
      </c>
      <c r="C1847" s="230"/>
      <c r="D1847" s="230"/>
      <c r="E1847" s="230"/>
      <c r="F1847" s="231"/>
      <c r="G1847" s="232" t="s">
        <v>273</v>
      </c>
      <c r="H1847" s="233"/>
      <c r="I1847" s="167">
        <v>1.95</v>
      </c>
      <c r="J1847" s="234">
        <v>0.9</v>
      </c>
      <c r="K1847" s="235"/>
      <c r="L1847" s="167">
        <v>2.85</v>
      </c>
    </row>
    <row r="1848" spans="1:12">
      <c r="A1848" s="166">
        <v>210201</v>
      </c>
      <c r="B1848" s="229" t="s">
        <v>1931</v>
      </c>
      <c r="C1848" s="230"/>
      <c r="D1848" s="230"/>
      <c r="E1848" s="230"/>
      <c r="F1848" s="231"/>
      <c r="G1848" s="232" t="s">
        <v>273</v>
      </c>
      <c r="H1848" s="233"/>
      <c r="I1848" s="167">
        <v>4.97</v>
      </c>
      <c r="J1848" s="236">
        <v>13.01</v>
      </c>
      <c r="K1848" s="237"/>
      <c r="L1848" s="168">
        <v>17.98</v>
      </c>
    </row>
    <row r="1849" spans="1:12">
      <c r="A1849" s="166">
        <v>210301</v>
      </c>
      <c r="B1849" s="229" t="s">
        <v>1932</v>
      </c>
      <c r="C1849" s="230"/>
      <c r="D1849" s="230"/>
      <c r="E1849" s="230"/>
      <c r="F1849" s="231"/>
      <c r="G1849" s="232" t="s">
        <v>273</v>
      </c>
      <c r="H1849" s="233"/>
      <c r="I1849" s="167">
        <v>1.28</v>
      </c>
      <c r="J1849" s="236">
        <v>15.16</v>
      </c>
      <c r="K1849" s="237"/>
      <c r="L1849" s="168">
        <v>16.440000000000001</v>
      </c>
    </row>
    <row r="1850" spans="1:12">
      <c r="A1850" s="166">
        <v>210401</v>
      </c>
      <c r="B1850" s="229" t="s">
        <v>1933</v>
      </c>
      <c r="C1850" s="230"/>
      <c r="D1850" s="230"/>
      <c r="E1850" s="230"/>
      <c r="F1850" s="231"/>
      <c r="G1850" s="232" t="s">
        <v>273</v>
      </c>
      <c r="H1850" s="233"/>
      <c r="I1850" s="167">
        <v>6.22</v>
      </c>
      <c r="J1850" s="236">
        <v>17.329999999999998</v>
      </c>
      <c r="K1850" s="237"/>
      <c r="L1850" s="168">
        <v>23.55</v>
      </c>
    </row>
    <row r="1851" spans="1:12">
      <c r="A1851" s="166">
        <v>210460</v>
      </c>
      <c r="B1851" s="229" t="s">
        <v>1934</v>
      </c>
      <c r="C1851" s="230"/>
      <c r="D1851" s="230"/>
      <c r="E1851" s="230"/>
      <c r="F1851" s="231"/>
      <c r="G1851" s="232" t="s">
        <v>273</v>
      </c>
      <c r="H1851" s="233"/>
      <c r="I1851" s="168">
        <v>22.8</v>
      </c>
      <c r="J1851" s="234">
        <v>7.52</v>
      </c>
      <c r="K1851" s="235"/>
      <c r="L1851" s="168">
        <v>30.32</v>
      </c>
    </row>
    <row r="1852" spans="1:12">
      <c r="A1852" s="166">
        <v>210461</v>
      </c>
      <c r="B1852" s="229" t="s">
        <v>1935</v>
      </c>
      <c r="C1852" s="230"/>
      <c r="D1852" s="230"/>
      <c r="E1852" s="230"/>
      <c r="F1852" s="231"/>
      <c r="G1852" s="232" t="s">
        <v>273</v>
      </c>
      <c r="H1852" s="233"/>
      <c r="I1852" s="168">
        <v>13.03</v>
      </c>
      <c r="J1852" s="234">
        <v>7.52</v>
      </c>
      <c r="K1852" s="235"/>
      <c r="L1852" s="168">
        <v>20.55</v>
      </c>
    </row>
    <row r="1853" spans="1:12">
      <c r="A1853" s="166">
        <v>210501</v>
      </c>
      <c r="B1853" s="229" t="s">
        <v>83</v>
      </c>
      <c r="C1853" s="230"/>
      <c r="D1853" s="230"/>
      <c r="E1853" s="230"/>
      <c r="F1853" s="231"/>
      <c r="G1853" s="232" t="s">
        <v>273</v>
      </c>
      <c r="H1853" s="233"/>
      <c r="I1853" s="168">
        <v>20</v>
      </c>
      <c r="J1853" s="234">
        <v>0</v>
      </c>
      <c r="K1853" s="235"/>
      <c r="L1853" s="168">
        <v>20</v>
      </c>
    </row>
    <row r="1854" spans="1:12">
      <c r="A1854" s="166">
        <v>210502</v>
      </c>
      <c r="B1854" s="229" t="s">
        <v>1936</v>
      </c>
      <c r="C1854" s="230"/>
      <c r="D1854" s="230"/>
      <c r="E1854" s="230"/>
      <c r="F1854" s="231"/>
      <c r="G1854" s="232" t="s">
        <v>273</v>
      </c>
      <c r="H1854" s="233"/>
      <c r="I1854" s="168">
        <v>20</v>
      </c>
      <c r="J1854" s="234">
        <v>0</v>
      </c>
      <c r="K1854" s="235"/>
      <c r="L1854" s="168">
        <v>20</v>
      </c>
    </row>
    <row r="1855" spans="1:12">
      <c r="A1855" s="166">
        <v>210503</v>
      </c>
      <c r="B1855" s="229" t="s">
        <v>1937</v>
      </c>
      <c r="C1855" s="230"/>
      <c r="D1855" s="230"/>
      <c r="E1855" s="230"/>
      <c r="F1855" s="231"/>
      <c r="G1855" s="232" t="s">
        <v>273</v>
      </c>
      <c r="H1855" s="233"/>
      <c r="I1855" s="168">
        <v>20</v>
      </c>
      <c r="J1855" s="234">
        <v>0</v>
      </c>
      <c r="K1855" s="235"/>
      <c r="L1855" s="168">
        <v>20</v>
      </c>
    </row>
    <row r="1856" spans="1:12">
      <c r="A1856" s="166">
        <v>210504</v>
      </c>
      <c r="B1856" s="229" t="s">
        <v>1938</v>
      </c>
      <c r="C1856" s="230"/>
      <c r="D1856" s="230"/>
      <c r="E1856" s="230"/>
      <c r="F1856" s="231"/>
      <c r="G1856" s="232" t="s">
        <v>273</v>
      </c>
      <c r="H1856" s="233"/>
      <c r="I1856" s="168">
        <v>20</v>
      </c>
      <c r="J1856" s="234">
        <v>0</v>
      </c>
      <c r="K1856" s="235"/>
      <c r="L1856" s="168">
        <v>20</v>
      </c>
    </row>
    <row r="1857" spans="1:12">
      <c r="A1857" s="166">
        <v>210505</v>
      </c>
      <c r="B1857" s="229" t="s">
        <v>1939</v>
      </c>
      <c r="C1857" s="230"/>
      <c r="D1857" s="230"/>
      <c r="E1857" s="230"/>
      <c r="F1857" s="231"/>
      <c r="G1857" s="232" t="s">
        <v>301</v>
      </c>
      <c r="H1857" s="233"/>
      <c r="I1857" s="168">
        <v>10.75</v>
      </c>
      <c r="J1857" s="234">
        <v>0</v>
      </c>
      <c r="K1857" s="235"/>
      <c r="L1857" s="168">
        <v>10.75</v>
      </c>
    </row>
    <row r="1858" spans="1:12">
      <c r="A1858" s="166">
        <v>210506</v>
      </c>
      <c r="B1858" s="229" t="s">
        <v>84</v>
      </c>
      <c r="C1858" s="230"/>
      <c r="D1858" s="230"/>
      <c r="E1858" s="230"/>
      <c r="F1858" s="231"/>
      <c r="G1858" s="232" t="s">
        <v>301</v>
      </c>
      <c r="H1858" s="233"/>
      <c r="I1858" s="168">
        <v>10.75</v>
      </c>
      <c r="J1858" s="234">
        <v>0</v>
      </c>
      <c r="K1858" s="235"/>
      <c r="L1858" s="168">
        <v>10.75</v>
      </c>
    </row>
    <row r="1859" spans="1:12">
      <c r="A1859" s="166">
        <v>210515</v>
      </c>
      <c r="B1859" s="229" t="s">
        <v>85</v>
      </c>
      <c r="C1859" s="230"/>
      <c r="D1859" s="230"/>
      <c r="E1859" s="230"/>
      <c r="F1859" s="231"/>
      <c r="G1859" s="232" t="s">
        <v>273</v>
      </c>
      <c r="H1859" s="233"/>
      <c r="I1859" s="167">
        <v>2.4</v>
      </c>
      <c r="J1859" s="236">
        <v>10.1</v>
      </c>
      <c r="K1859" s="237"/>
      <c r="L1859" s="168">
        <v>12.5</v>
      </c>
    </row>
    <row r="1860" spans="1:12">
      <c r="A1860" s="166">
        <v>210702</v>
      </c>
      <c r="B1860" s="229" t="s">
        <v>1940</v>
      </c>
      <c r="C1860" s="230"/>
      <c r="D1860" s="230"/>
      <c r="E1860" s="230"/>
      <c r="F1860" s="231"/>
      <c r="G1860" s="232" t="s">
        <v>273</v>
      </c>
      <c r="H1860" s="233"/>
      <c r="I1860" s="168">
        <v>77.790000000000006</v>
      </c>
      <c r="J1860" s="236">
        <v>26.43</v>
      </c>
      <c r="K1860" s="237"/>
      <c r="L1860" s="169">
        <v>104.22</v>
      </c>
    </row>
    <row r="1861" spans="1:12">
      <c r="A1861" s="171">
        <v>184</v>
      </c>
      <c r="B1861" s="242" t="s">
        <v>268</v>
      </c>
      <c r="C1861" s="243"/>
      <c r="D1861" s="243"/>
      <c r="E1861" s="243"/>
      <c r="F1861" s="243"/>
      <c r="G1861" s="243"/>
      <c r="H1861" s="243"/>
      <c r="I1861" s="243"/>
      <c r="J1861" s="243"/>
      <c r="K1861" s="243"/>
      <c r="L1861" s="244"/>
    </row>
    <row r="1862" spans="1:12">
      <c r="A1862" s="166">
        <v>220000</v>
      </c>
      <c r="B1862" s="229" t="s">
        <v>268</v>
      </c>
      <c r="C1862" s="230"/>
      <c r="D1862" s="230"/>
      <c r="E1862" s="230"/>
      <c r="F1862" s="231"/>
      <c r="G1862" s="232"/>
      <c r="H1862" s="233"/>
      <c r="I1862" s="167">
        <v>0</v>
      </c>
      <c r="J1862" s="234">
        <v>0</v>
      </c>
      <c r="K1862" s="235"/>
      <c r="L1862" s="167">
        <v>0</v>
      </c>
    </row>
    <row r="1863" spans="1:12">
      <c r="A1863" s="166">
        <v>220001</v>
      </c>
      <c r="B1863" s="229" t="s">
        <v>1941</v>
      </c>
      <c r="C1863" s="230"/>
      <c r="D1863" s="230"/>
      <c r="E1863" s="230"/>
      <c r="F1863" s="231"/>
      <c r="G1863" s="232" t="s">
        <v>301</v>
      </c>
      <c r="H1863" s="233"/>
      <c r="I1863" s="167">
        <v>7.39</v>
      </c>
      <c r="J1863" s="234">
        <v>1.08</v>
      </c>
      <c r="K1863" s="235"/>
      <c r="L1863" s="167">
        <v>8.4700000000000006</v>
      </c>
    </row>
    <row r="1864" spans="1:12">
      <c r="A1864" s="166">
        <v>220050</v>
      </c>
      <c r="B1864" s="229" t="s">
        <v>89</v>
      </c>
      <c r="C1864" s="230"/>
      <c r="D1864" s="230"/>
      <c r="E1864" s="230"/>
      <c r="F1864" s="231"/>
      <c r="G1864" s="232" t="s">
        <v>273</v>
      </c>
      <c r="H1864" s="233"/>
      <c r="I1864" s="168">
        <v>10.25</v>
      </c>
      <c r="J1864" s="234">
        <v>7.66</v>
      </c>
      <c r="K1864" s="235"/>
      <c r="L1864" s="168">
        <v>17.91</v>
      </c>
    </row>
    <row r="1865" spans="1:12">
      <c r="A1865" s="166">
        <v>220053</v>
      </c>
      <c r="B1865" s="229" t="s">
        <v>1942</v>
      </c>
      <c r="C1865" s="230"/>
      <c r="D1865" s="230"/>
      <c r="E1865" s="230"/>
      <c r="F1865" s="231"/>
      <c r="G1865" s="232" t="s">
        <v>273</v>
      </c>
      <c r="H1865" s="233"/>
      <c r="I1865" s="167">
        <v>6.64</v>
      </c>
      <c r="J1865" s="234">
        <v>7.47</v>
      </c>
      <c r="K1865" s="235"/>
      <c r="L1865" s="168">
        <v>14.11</v>
      </c>
    </row>
    <row r="1866" spans="1:12">
      <c r="A1866" s="166">
        <v>220058</v>
      </c>
      <c r="B1866" s="229" t="s">
        <v>1943</v>
      </c>
      <c r="C1866" s="230"/>
      <c r="D1866" s="230"/>
      <c r="E1866" s="230"/>
      <c r="F1866" s="231"/>
      <c r="G1866" s="232" t="s">
        <v>273</v>
      </c>
      <c r="H1866" s="233"/>
      <c r="I1866" s="168">
        <v>19.96</v>
      </c>
      <c r="J1866" s="236">
        <v>10.17</v>
      </c>
      <c r="K1866" s="237"/>
      <c r="L1866" s="168">
        <v>30.13</v>
      </c>
    </row>
    <row r="1867" spans="1:12">
      <c r="A1867" s="166">
        <v>220059</v>
      </c>
      <c r="B1867" s="229" t="s">
        <v>1944</v>
      </c>
      <c r="C1867" s="230"/>
      <c r="D1867" s="230"/>
      <c r="E1867" s="230"/>
      <c r="F1867" s="231"/>
      <c r="G1867" s="232" t="s">
        <v>273</v>
      </c>
      <c r="H1867" s="233"/>
      <c r="I1867" s="168">
        <v>21.67</v>
      </c>
      <c r="J1867" s="234">
        <v>7.42</v>
      </c>
      <c r="K1867" s="235"/>
      <c r="L1867" s="168">
        <v>29.09</v>
      </c>
    </row>
    <row r="1868" spans="1:12">
      <c r="A1868" s="166">
        <v>220060</v>
      </c>
      <c r="B1868" s="229" t="s">
        <v>1945</v>
      </c>
      <c r="C1868" s="230"/>
      <c r="D1868" s="230"/>
      <c r="E1868" s="230"/>
      <c r="F1868" s="231"/>
      <c r="G1868" s="232" t="s">
        <v>273</v>
      </c>
      <c r="H1868" s="233"/>
      <c r="I1868" s="168">
        <v>24.36</v>
      </c>
      <c r="J1868" s="236">
        <v>12.43</v>
      </c>
      <c r="K1868" s="237"/>
      <c r="L1868" s="168">
        <v>36.79</v>
      </c>
    </row>
    <row r="1869" spans="1:12">
      <c r="A1869" s="166">
        <v>220061</v>
      </c>
      <c r="B1869" s="229" t="s">
        <v>1946</v>
      </c>
      <c r="C1869" s="230"/>
      <c r="D1869" s="230"/>
      <c r="E1869" s="230"/>
      <c r="F1869" s="231"/>
      <c r="G1869" s="232" t="s">
        <v>273</v>
      </c>
      <c r="H1869" s="233"/>
      <c r="I1869" s="168">
        <v>26.77</v>
      </c>
      <c r="J1869" s="234">
        <v>8.58</v>
      </c>
      <c r="K1869" s="235"/>
      <c r="L1869" s="168">
        <v>35.35</v>
      </c>
    </row>
    <row r="1870" spans="1:12">
      <c r="A1870" s="166">
        <v>220100</v>
      </c>
      <c r="B1870" s="229" t="s">
        <v>92</v>
      </c>
      <c r="C1870" s="230"/>
      <c r="D1870" s="230"/>
      <c r="E1870" s="230"/>
      <c r="F1870" s="231"/>
      <c r="G1870" s="232" t="s">
        <v>273</v>
      </c>
      <c r="H1870" s="233"/>
      <c r="I1870" s="168">
        <v>26.93</v>
      </c>
      <c r="J1870" s="236">
        <v>29.52</v>
      </c>
      <c r="K1870" s="237"/>
      <c r="L1870" s="168">
        <v>56.45</v>
      </c>
    </row>
    <row r="1871" spans="1:12">
      <c r="A1871" s="166">
        <v>220101</v>
      </c>
      <c r="B1871" s="229" t="s">
        <v>1947</v>
      </c>
      <c r="C1871" s="230"/>
      <c r="D1871" s="230"/>
      <c r="E1871" s="230"/>
      <c r="F1871" s="231"/>
      <c r="G1871" s="232" t="s">
        <v>273</v>
      </c>
      <c r="H1871" s="233"/>
      <c r="I1871" s="168">
        <v>14.19</v>
      </c>
      <c r="J1871" s="234">
        <v>8.2899999999999991</v>
      </c>
      <c r="K1871" s="235"/>
      <c r="L1871" s="168">
        <v>22.48</v>
      </c>
    </row>
    <row r="1872" spans="1:12">
      <c r="A1872" s="166">
        <v>220102</v>
      </c>
      <c r="B1872" s="229" t="s">
        <v>1948</v>
      </c>
      <c r="C1872" s="230"/>
      <c r="D1872" s="230"/>
      <c r="E1872" s="230"/>
      <c r="F1872" s="231"/>
      <c r="G1872" s="232" t="s">
        <v>273</v>
      </c>
      <c r="H1872" s="233"/>
      <c r="I1872" s="168">
        <v>12.19</v>
      </c>
      <c r="J1872" s="234">
        <v>9.6</v>
      </c>
      <c r="K1872" s="235"/>
      <c r="L1872" s="168">
        <v>21.79</v>
      </c>
    </row>
    <row r="1873" spans="1:12">
      <c r="A1873" s="166">
        <v>220103</v>
      </c>
      <c r="B1873" s="229" t="s">
        <v>1949</v>
      </c>
      <c r="C1873" s="230"/>
      <c r="D1873" s="230"/>
      <c r="E1873" s="230"/>
      <c r="F1873" s="231"/>
      <c r="G1873" s="232" t="s">
        <v>273</v>
      </c>
      <c r="H1873" s="233"/>
      <c r="I1873" s="168">
        <v>98.61</v>
      </c>
      <c r="J1873" s="236">
        <v>56.63</v>
      </c>
      <c r="K1873" s="237"/>
      <c r="L1873" s="169">
        <v>155.24</v>
      </c>
    </row>
    <row r="1874" spans="1:12">
      <c r="A1874" s="166">
        <v>220104</v>
      </c>
      <c r="B1874" s="229" t="s">
        <v>1950</v>
      </c>
      <c r="C1874" s="230"/>
      <c r="D1874" s="230"/>
      <c r="E1874" s="230"/>
      <c r="F1874" s="231"/>
      <c r="G1874" s="232" t="s">
        <v>273</v>
      </c>
      <c r="H1874" s="233"/>
      <c r="I1874" s="168">
        <v>16.149999999999999</v>
      </c>
      <c r="J1874" s="236">
        <v>14.23</v>
      </c>
      <c r="K1874" s="237"/>
      <c r="L1874" s="168">
        <v>30.38</v>
      </c>
    </row>
    <row r="1875" spans="1:12">
      <c r="A1875" s="166">
        <v>220105</v>
      </c>
      <c r="B1875" s="229" t="s">
        <v>1951</v>
      </c>
      <c r="C1875" s="230"/>
      <c r="D1875" s="230"/>
      <c r="E1875" s="230"/>
      <c r="F1875" s="231"/>
      <c r="G1875" s="232" t="s">
        <v>273</v>
      </c>
      <c r="H1875" s="233"/>
      <c r="I1875" s="168">
        <v>16.02</v>
      </c>
      <c r="J1875" s="236">
        <v>13.62</v>
      </c>
      <c r="K1875" s="237"/>
      <c r="L1875" s="168">
        <v>29.64</v>
      </c>
    </row>
    <row r="1876" spans="1:12">
      <c r="A1876" s="166">
        <v>220107</v>
      </c>
      <c r="B1876" s="229" t="s">
        <v>1952</v>
      </c>
      <c r="C1876" s="230"/>
      <c r="D1876" s="230"/>
      <c r="E1876" s="230"/>
      <c r="F1876" s="231"/>
      <c r="G1876" s="232" t="s">
        <v>292</v>
      </c>
      <c r="H1876" s="233"/>
      <c r="I1876" s="168">
        <v>90.38</v>
      </c>
      <c r="J1876" s="236">
        <v>19.149999999999999</v>
      </c>
      <c r="K1876" s="237"/>
      <c r="L1876" s="169">
        <v>109.53</v>
      </c>
    </row>
    <row r="1877" spans="1:12">
      <c r="A1877" s="166">
        <v>220108</v>
      </c>
      <c r="B1877" s="229" t="s">
        <v>1953</v>
      </c>
      <c r="C1877" s="230"/>
      <c r="D1877" s="230"/>
      <c r="E1877" s="230"/>
      <c r="F1877" s="231"/>
      <c r="G1877" s="232" t="s">
        <v>273</v>
      </c>
      <c r="H1877" s="233"/>
      <c r="I1877" s="168">
        <v>32.71</v>
      </c>
      <c r="J1877" s="236">
        <v>18.670000000000002</v>
      </c>
      <c r="K1877" s="237"/>
      <c r="L1877" s="168">
        <v>51.38</v>
      </c>
    </row>
    <row r="1878" spans="1:12">
      <c r="A1878" s="166">
        <v>220109</v>
      </c>
      <c r="B1878" s="229" t="s">
        <v>1954</v>
      </c>
      <c r="C1878" s="230"/>
      <c r="D1878" s="230"/>
      <c r="E1878" s="230"/>
      <c r="F1878" s="231"/>
      <c r="G1878" s="232" t="s">
        <v>273</v>
      </c>
      <c r="H1878" s="233"/>
      <c r="I1878" s="168">
        <v>18.77</v>
      </c>
      <c r="J1878" s="236">
        <v>18.670000000000002</v>
      </c>
      <c r="K1878" s="237"/>
      <c r="L1878" s="168">
        <v>37.44</v>
      </c>
    </row>
    <row r="1879" spans="1:12">
      <c r="A1879" s="166">
        <v>220111</v>
      </c>
      <c r="B1879" s="229" t="s">
        <v>1955</v>
      </c>
      <c r="C1879" s="230"/>
      <c r="D1879" s="230"/>
      <c r="E1879" s="230"/>
      <c r="F1879" s="231"/>
      <c r="G1879" s="232" t="s">
        <v>383</v>
      </c>
      <c r="H1879" s="233"/>
      <c r="I1879" s="167">
        <v>4.51</v>
      </c>
      <c r="J1879" s="234">
        <v>3.91</v>
      </c>
      <c r="K1879" s="235"/>
      <c r="L1879" s="167">
        <v>8.42</v>
      </c>
    </row>
    <row r="1880" spans="1:12">
      <c r="A1880" s="166">
        <v>220112</v>
      </c>
      <c r="B1880" s="229" t="s">
        <v>1956</v>
      </c>
      <c r="C1880" s="230"/>
      <c r="D1880" s="230"/>
      <c r="E1880" s="230"/>
      <c r="F1880" s="231"/>
      <c r="G1880" s="232" t="s">
        <v>273</v>
      </c>
      <c r="H1880" s="233"/>
      <c r="I1880" s="167">
        <v>6.3</v>
      </c>
      <c r="J1880" s="236">
        <v>10.44</v>
      </c>
      <c r="K1880" s="237"/>
      <c r="L1880" s="168">
        <v>16.739999999999998</v>
      </c>
    </row>
    <row r="1881" spans="1:12">
      <c r="A1881" s="166">
        <v>220113</v>
      </c>
      <c r="B1881" s="229" t="s">
        <v>1957</v>
      </c>
      <c r="C1881" s="230"/>
      <c r="D1881" s="230"/>
      <c r="E1881" s="230"/>
      <c r="F1881" s="231"/>
      <c r="G1881" s="232" t="s">
        <v>273</v>
      </c>
      <c r="H1881" s="233"/>
      <c r="I1881" s="167">
        <v>3.19</v>
      </c>
      <c r="J1881" s="234">
        <v>1.58</v>
      </c>
      <c r="K1881" s="235"/>
      <c r="L1881" s="167">
        <v>4.7699999999999996</v>
      </c>
    </row>
    <row r="1882" spans="1:12">
      <c r="A1882" s="166">
        <v>220114</v>
      </c>
      <c r="B1882" s="229" t="s">
        <v>1958</v>
      </c>
      <c r="C1882" s="230"/>
      <c r="D1882" s="230"/>
      <c r="E1882" s="230"/>
      <c r="F1882" s="231"/>
      <c r="G1882" s="232" t="s">
        <v>273</v>
      </c>
      <c r="H1882" s="233"/>
      <c r="I1882" s="168">
        <v>13.6</v>
      </c>
      <c r="J1882" s="236">
        <v>18.760000000000002</v>
      </c>
      <c r="K1882" s="237"/>
      <c r="L1882" s="168">
        <v>32.36</v>
      </c>
    </row>
    <row r="1883" spans="1:12">
      <c r="A1883" s="166">
        <v>220201</v>
      </c>
      <c r="B1883" s="229" t="s">
        <v>1959</v>
      </c>
      <c r="C1883" s="230"/>
      <c r="D1883" s="230"/>
      <c r="E1883" s="230"/>
      <c r="F1883" s="231"/>
      <c r="G1883" s="232" t="s">
        <v>273</v>
      </c>
      <c r="H1883" s="233"/>
      <c r="I1883" s="167">
        <v>8.17</v>
      </c>
      <c r="J1883" s="236">
        <v>10.76</v>
      </c>
      <c r="K1883" s="237"/>
      <c r="L1883" s="168">
        <v>18.93</v>
      </c>
    </row>
    <row r="1884" spans="1:12">
      <c r="A1884" s="166">
        <v>220202</v>
      </c>
      <c r="B1884" s="229" t="s">
        <v>1960</v>
      </c>
      <c r="C1884" s="230"/>
      <c r="D1884" s="230"/>
      <c r="E1884" s="230"/>
      <c r="F1884" s="231"/>
      <c r="G1884" s="232" t="s">
        <v>273</v>
      </c>
      <c r="H1884" s="233"/>
      <c r="I1884" s="167">
        <v>8.17</v>
      </c>
      <c r="J1884" s="236">
        <v>13.62</v>
      </c>
      <c r="K1884" s="237"/>
      <c r="L1884" s="168">
        <v>21.79</v>
      </c>
    </row>
    <row r="1885" spans="1:12">
      <c r="A1885" s="166">
        <v>220301</v>
      </c>
      <c r="B1885" s="229" t="s">
        <v>1961</v>
      </c>
      <c r="C1885" s="230"/>
      <c r="D1885" s="230"/>
      <c r="E1885" s="230"/>
      <c r="F1885" s="231"/>
      <c r="G1885" s="232" t="s">
        <v>273</v>
      </c>
      <c r="H1885" s="233"/>
      <c r="I1885" s="167">
        <v>7.44</v>
      </c>
      <c r="J1885" s="236">
        <v>13.62</v>
      </c>
      <c r="K1885" s="237"/>
      <c r="L1885" s="168">
        <v>21.06</v>
      </c>
    </row>
    <row r="1886" spans="1:12">
      <c r="A1886" s="166">
        <v>220302</v>
      </c>
      <c r="B1886" s="229" t="s">
        <v>1962</v>
      </c>
      <c r="C1886" s="230"/>
      <c r="D1886" s="230"/>
      <c r="E1886" s="230"/>
      <c r="F1886" s="231"/>
      <c r="G1886" s="232" t="s">
        <v>273</v>
      </c>
      <c r="H1886" s="233"/>
      <c r="I1886" s="167">
        <v>6.64</v>
      </c>
      <c r="J1886" s="236">
        <v>13.62</v>
      </c>
      <c r="K1886" s="237"/>
      <c r="L1886" s="168">
        <v>20.260000000000002</v>
      </c>
    </row>
    <row r="1887" spans="1:12">
      <c r="A1887" s="166">
        <v>220309</v>
      </c>
      <c r="B1887" s="229" t="s">
        <v>1963</v>
      </c>
      <c r="C1887" s="230"/>
      <c r="D1887" s="230"/>
      <c r="E1887" s="230"/>
      <c r="F1887" s="231"/>
      <c r="G1887" s="232" t="s">
        <v>273</v>
      </c>
      <c r="H1887" s="233"/>
      <c r="I1887" s="168">
        <v>32.909999999999997</v>
      </c>
      <c r="J1887" s="236">
        <v>20.91</v>
      </c>
      <c r="K1887" s="237"/>
      <c r="L1887" s="168">
        <v>53.82</v>
      </c>
    </row>
    <row r="1888" spans="1:12">
      <c r="A1888" s="166">
        <v>220310</v>
      </c>
      <c r="B1888" s="229" t="s">
        <v>1964</v>
      </c>
      <c r="C1888" s="230"/>
      <c r="D1888" s="230"/>
      <c r="E1888" s="230"/>
      <c r="F1888" s="231"/>
      <c r="G1888" s="232" t="s">
        <v>301</v>
      </c>
      <c r="H1888" s="233"/>
      <c r="I1888" s="167">
        <v>1.9</v>
      </c>
      <c r="J1888" s="234">
        <v>4.96</v>
      </c>
      <c r="K1888" s="235"/>
      <c r="L1888" s="167">
        <v>6.86</v>
      </c>
    </row>
    <row r="1889" spans="1:12">
      <c r="A1889" s="166">
        <v>220311</v>
      </c>
      <c r="B1889" s="229" t="s">
        <v>1965</v>
      </c>
      <c r="C1889" s="230"/>
      <c r="D1889" s="230"/>
      <c r="E1889" s="230"/>
      <c r="F1889" s="231"/>
      <c r="G1889" s="232" t="s">
        <v>273</v>
      </c>
      <c r="H1889" s="233"/>
      <c r="I1889" s="168">
        <v>32.909999999999997</v>
      </c>
      <c r="J1889" s="236">
        <v>20.420000000000002</v>
      </c>
      <c r="K1889" s="237"/>
      <c r="L1889" s="168">
        <v>53.33</v>
      </c>
    </row>
    <row r="1890" spans="1:12">
      <c r="A1890" s="166">
        <v>220312</v>
      </c>
      <c r="B1890" s="229" t="s">
        <v>1966</v>
      </c>
      <c r="C1890" s="230"/>
      <c r="D1890" s="230"/>
      <c r="E1890" s="230"/>
      <c r="F1890" s="231"/>
      <c r="G1890" s="232" t="s">
        <v>301</v>
      </c>
      <c r="H1890" s="233"/>
      <c r="I1890" s="167">
        <v>1.9</v>
      </c>
      <c r="J1890" s="234">
        <v>4.96</v>
      </c>
      <c r="K1890" s="235"/>
      <c r="L1890" s="167">
        <v>6.86</v>
      </c>
    </row>
    <row r="1891" spans="1:12">
      <c r="A1891" s="166">
        <v>220401</v>
      </c>
      <c r="B1891" s="229" t="s">
        <v>1967</v>
      </c>
      <c r="C1891" s="230"/>
      <c r="D1891" s="230"/>
      <c r="E1891" s="230"/>
      <c r="F1891" s="231"/>
      <c r="G1891" s="232" t="s">
        <v>273</v>
      </c>
      <c r="H1891" s="233"/>
      <c r="I1891" s="168">
        <v>26.45</v>
      </c>
      <c r="J1891" s="236">
        <v>20.91</v>
      </c>
      <c r="K1891" s="237"/>
      <c r="L1891" s="168">
        <v>47.36</v>
      </c>
    </row>
    <row r="1892" spans="1:12">
      <c r="A1892" s="166">
        <v>220402</v>
      </c>
      <c r="B1892" s="229" t="s">
        <v>1968</v>
      </c>
      <c r="C1892" s="230"/>
      <c r="D1892" s="230"/>
      <c r="E1892" s="230"/>
      <c r="F1892" s="231"/>
      <c r="G1892" s="232" t="s">
        <v>301</v>
      </c>
      <c r="H1892" s="233"/>
      <c r="I1892" s="167">
        <v>1.86</v>
      </c>
      <c r="J1892" s="234">
        <v>8.19</v>
      </c>
      <c r="K1892" s="235"/>
      <c r="L1892" s="168">
        <v>10.050000000000001</v>
      </c>
    </row>
    <row r="1893" spans="1:12">
      <c r="A1893" s="166">
        <v>220403</v>
      </c>
      <c r="B1893" s="229" t="s">
        <v>1969</v>
      </c>
      <c r="C1893" s="230"/>
      <c r="D1893" s="230"/>
      <c r="E1893" s="230"/>
      <c r="F1893" s="231"/>
      <c r="G1893" s="232" t="s">
        <v>273</v>
      </c>
      <c r="H1893" s="233"/>
      <c r="I1893" s="168">
        <v>57.53</v>
      </c>
      <c r="J1893" s="236">
        <v>26.43</v>
      </c>
      <c r="K1893" s="237"/>
      <c r="L1893" s="168">
        <v>83.96</v>
      </c>
    </row>
    <row r="1894" spans="1:12">
      <c r="A1894" s="166">
        <v>220802</v>
      </c>
      <c r="B1894" s="229" t="s">
        <v>1970</v>
      </c>
      <c r="C1894" s="230"/>
      <c r="D1894" s="230"/>
      <c r="E1894" s="230"/>
      <c r="F1894" s="231"/>
      <c r="G1894" s="232" t="s">
        <v>301</v>
      </c>
      <c r="H1894" s="233"/>
      <c r="I1894" s="168">
        <v>16.82</v>
      </c>
      <c r="J1894" s="234">
        <v>9.56</v>
      </c>
      <c r="K1894" s="235"/>
      <c r="L1894" s="168">
        <v>26.38</v>
      </c>
    </row>
    <row r="1895" spans="1:12">
      <c r="A1895" s="166">
        <v>220901</v>
      </c>
      <c r="B1895" s="229" t="s">
        <v>1971</v>
      </c>
      <c r="C1895" s="230"/>
      <c r="D1895" s="230"/>
      <c r="E1895" s="230"/>
      <c r="F1895" s="231"/>
      <c r="G1895" s="232" t="s">
        <v>273</v>
      </c>
      <c r="H1895" s="233"/>
      <c r="I1895" s="167">
        <v>9.02</v>
      </c>
      <c r="J1895" s="236">
        <v>10.76</v>
      </c>
      <c r="K1895" s="237"/>
      <c r="L1895" s="168">
        <v>19.78</v>
      </c>
    </row>
    <row r="1896" spans="1:12">
      <c r="A1896" s="166">
        <v>220902</v>
      </c>
      <c r="B1896" s="229" t="s">
        <v>1972</v>
      </c>
      <c r="C1896" s="230"/>
      <c r="D1896" s="230"/>
      <c r="E1896" s="230"/>
      <c r="F1896" s="231"/>
      <c r="G1896" s="232" t="s">
        <v>301</v>
      </c>
      <c r="H1896" s="233"/>
      <c r="I1896" s="167">
        <v>0.83</v>
      </c>
      <c r="J1896" s="234">
        <v>6.21</v>
      </c>
      <c r="K1896" s="235"/>
      <c r="L1896" s="167">
        <v>7.04</v>
      </c>
    </row>
    <row r="1897" spans="1:12">
      <c r="A1897" s="166">
        <v>220903</v>
      </c>
      <c r="B1897" s="229" t="s">
        <v>1973</v>
      </c>
      <c r="C1897" s="230"/>
      <c r="D1897" s="230"/>
      <c r="E1897" s="230"/>
      <c r="F1897" s="231"/>
      <c r="G1897" s="232" t="s">
        <v>273</v>
      </c>
      <c r="H1897" s="233"/>
      <c r="I1897" s="168">
        <v>49.91</v>
      </c>
      <c r="J1897" s="236">
        <v>13.62</v>
      </c>
      <c r="K1897" s="237"/>
      <c r="L1897" s="168">
        <v>63.53</v>
      </c>
    </row>
    <row r="1898" spans="1:12">
      <c r="A1898" s="166">
        <v>220904</v>
      </c>
      <c r="B1898" s="229" t="s">
        <v>1974</v>
      </c>
      <c r="C1898" s="230"/>
      <c r="D1898" s="230"/>
      <c r="E1898" s="230"/>
      <c r="F1898" s="231"/>
      <c r="G1898" s="232" t="s">
        <v>301</v>
      </c>
      <c r="H1898" s="233"/>
      <c r="I1898" s="168">
        <v>10.42</v>
      </c>
      <c r="J1898" s="234">
        <v>0</v>
      </c>
      <c r="K1898" s="235"/>
      <c r="L1898" s="168">
        <v>10.42</v>
      </c>
    </row>
    <row r="1899" spans="1:12">
      <c r="A1899" s="166">
        <v>220906</v>
      </c>
      <c r="B1899" s="229" t="s">
        <v>1975</v>
      </c>
      <c r="C1899" s="230"/>
      <c r="D1899" s="230"/>
      <c r="E1899" s="230"/>
      <c r="F1899" s="231"/>
      <c r="G1899" s="232" t="s">
        <v>273</v>
      </c>
      <c r="H1899" s="233"/>
      <c r="I1899" s="168">
        <v>57.23</v>
      </c>
      <c r="J1899" s="236">
        <v>12.12</v>
      </c>
      <c r="K1899" s="237"/>
      <c r="L1899" s="168">
        <v>69.349999999999994</v>
      </c>
    </row>
    <row r="1900" spans="1:12">
      <c r="A1900" s="166">
        <v>220907</v>
      </c>
      <c r="B1900" s="229" t="s">
        <v>1976</v>
      </c>
      <c r="C1900" s="230"/>
      <c r="D1900" s="230"/>
      <c r="E1900" s="230"/>
      <c r="F1900" s="231"/>
      <c r="G1900" s="232" t="s">
        <v>273</v>
      </c>
      <c r="H1900" s="233"/>
      <c r="I1900" s="169">
        <v>137.55000000000001</v>
      </c>
      <c r="J1900" s="236">
        <v>26.49</v>
      </c>
      <c r="K1900" s="237"/>
      <c r="L1900" s="169">
        <v>164.04</v>
      </c>
    </row>
    <row r="1901" spans="1:12">
      <c r="A1901" s="166">
        <v>220910</v>
      </c>
      <c r="B1901" s="229" t="s">
        <v>1977</v>
      </c>
      <c r="C1901" s="230"/>
      <c r="D1901" s="230"/>
      <c r="E1901" s="230"/>
      <c r="F1901" s="231"/>
      <c r="G1901" s="232" t="s">
        <v>273</v>
      </c>
      <c r="H1901" s="233"/>
      <c r="I1901" s="168">
        <v>19.25</v>
      </c>
      <c r="J1901" s="236">
        <v>33.630000000000003</v>
      </c>
      <c r="K1901" s="237"/>
      <c r="L1901" s="168">
        <v>52.88</v>
      </c>
    </row>
    <row r="1902" spans="1:12">
      <c r="A1902" s="166">
        <v>220911</v>
      </c>
      <c r="B1902" s="229" t="s">
        <v>1978</v>
      </c>
      <c r="C1902" s="230"/>
      <c r="D1902" s="230"/>
      <c r="E1902" s="230"/>
      <c r="F1902" s="231"/>
      <c r="G1902" s="232" t="s">
        <v>273</v>
      </c>
      <c r="H1902" s="233"/>
      <c r="I1902" s="168">
        <v>12.87</v>
      </c>
      <c r="J1902" s="236">
        <v>61.67</v>
      </c>
      <c r="K1902" s="237"/>
      <c r="L1902" s="168">
        <v>74.540000000000006</v>
      </c>
    </row>
    <row r="1903" spans="1:12">
      <c r="A1903" s="166">
        <v>220912</v>
      </c>
      <c r="B1903" s="229" t="s">
        <v>1979</v>
      </c>
      <c r="C1903" s="230"/>
      <c r="D1903" s="230"/>
      <c r="E1903" s="230"/>
      <c r="F1903" s="231"/>
      <c r="G1903" s="232" t="s">
        <v>273</v>
      </c>
      <c r="H1903" s="233"/>
      <c r="I1903" s="169">
        <v>229.88</v>
      </c>
      <c r="J1903" s="236">
        <v>48.79</v>
      </c>
      <c r="K1903" s="237"/>
      <c r="L1903" s="169">
        <v>278.67</v>
      </c>
    </row>
    <row r="1904" spans="1:12">
      <c r="A1904" s="166">
        <v>220913</v>
      </c>
      <c r="B1904" s="229" t="s">
        <v>1980</v>
      </c>
      <c r="C1904" s="230"/>
      <c r="D1904" s="230"/>
      <c r="E1904" s="230"/>
      <c r="F1904" s="231"/>
      <c r="G1904" s="232" t="s">
        <v>273</v>
      </c>
      <c r="H1904" s="233"/>
      <c r="I1904" s="169">
        <v>125.36</v>
      </c>
      <c r="J1904" s="236">
        <v>26.88</v>
      </c>
      <c r="K1904" s="237"/>
      <c r="L1904" s="169">
        <v>152.24</v>
      </c>
    </row>
    <row r="1905" spans="1:12">
      <c r="A1905" s="166">
        <v>220917</v>
      </c>
      <c r="B1905" s="229" t="s">
        <v>1981</v>
      </c>
      <c r="C1905" s="230"/>
      <c r="D1905" s="230"/>
      <c r="E1905" s="230"/>
      <c r="F1905" s="231"/>
      <c r="G1905" s="232" t="s">
        <v>301</v>
      </c>
      <c r="H1905" s="233"/>
      <c r="I1905" s="168">
        <v>17.420000000000002</v>
      </c>
      <c r="J1905" s="234">
        <v>8.19</v>
      </c>
      <c r="K1905" s="235"/>
      <c r="L1905" s="168">
        <v>25.61</v>
      </c>
    </row>
    <row r="1906" spans="1:12">
      <c r="A1906" s="166">
        <v>220920</v>
      </c>
      <c r="B1906" s="229" t="s">
        <v>1982</v>
      </c>
      <c r="C1906" s="230"/>
      <c r="D1906" s="230"/>
      <c r="E1906" s="230"/>
      <c r="F1906" s="231"/>
      <c r="G1906" s="232" t="s">
        <v>273</v>
      </c>
      <c r="H1906" s="233"/>
      <c r="I1906" s="169">
        <v>245.36</v>
      </c>
      <c r="J1906" s="236">
        <v>20.420000000000002</v>
      </c>
      <c r="K1906" s="237"/>
      <c r="L1906" s="169">
        <v>265.77999999999997</v>
      </c>
    </row>
    <row r="1907" spans="1:12">
      <c r="A1907" s="166">
        <v>221000</v>
      </c>
      <c r="B1907" s="229" t="s">
        <v>1983</v>
      </c>
      <c r="C1907" s="230"/>
      <c r="D1907" s="230"/>
      <c r="E1907" s="230"/>
      <c r="F1907" s="231"/>
      <c r="G1907" s="232" t="s">
        <v>273</v>
      </c>
      <c r="H1907" s="233"/>
      <c r="I1907" s="168">
        <v>57.55</v>
      </c>
      <c r="J1907" s="236">
        <v>13.62</v>
      </c>
      <c r="K1907" s="237"/>
      <c r="L1907" s="168">
        <v>71.17</v>
      </c>
    </row>
    <row r="1908" spans="1:12">
      <c r="A1908" s="166">
        <v>221001</v>
      </c>
      <c r="B1908" s="229" t="s">
        <v>1984</v>
      </c>
      <c r="C1908" s="230"/>
      <c r="D1908" s="230"/>
      <c r="E1908" s="230"/>
      <c r="F1908" s="231"/>
      <c r="G1908" s="232" t="s">
        <v>273</v>
      </c>
      <c r="H1908" s="233"/>
      <c r="I1908" s="168">
        <v>74.09</v>
      </c>
      <c r="J1908" s="236">
        <v>13.62</v>
      </c>
      <c r="K1908" s="237"/>
      <c r="L1908" s="168">
        <v>87.71</v>
      </c>
    </row>
    <row r="1909" spans="1:12">
      <c r="A1909" s="166">
        <v>221002</v>
      </c>
      <c r="B1909" s="229" t="s">
        <v>1985</v>
      </c>
      <c r="C1909" s="230"/>
      <c r="D1909" s="230"/>
      <c r="E1909" s="230"/>
      <c r="F1909" s="231"/>
      <c r="G1909" s="232" t="s">
        <v>301</v>
      </c>
      <c r="H1909" s="233"/>
      <c r="I1909" s="168">
        <v>12.5</v>
      </c>
      <c r="J1909" s="234">
        <v>0</v>
      </c>
      <c r="K1909" s="235"/>
      <c r="L1909" s="168">
        <v>12.5</v>
      </c>
    </row>
    <row r="1910" spans="1:12">
      <c r="A1910" s="166">
        <v>221003</v>
      </c>
      <c r="B1910" s="229" t="s">
        <v>1986</v>
      </c>
      <c r="C1910" s="230"/>
      <c r="D1910" s="230"/>
      <c r="E1910" s="230"/>
      <c r="F1910" s="231"/>
      <c r="G1910" s="232" t="s">
        <v>273</v>
      </c>
      <c r="H1910" s="233"/>
      <c r="I1910" s="168">
        <v>81.739999999999995</v>
      </c>
      <c r="J1910" s="236">
        <v>13.62</v>
      </c>
      <c r="K1910" s="237"/>
      <c r="L1910" s="168">
        <v>95.36</v>
      </c>
    </row>
    <row r="1911" spans="1:12">
      <c r="A1911" s="166">
        <v>221101</v>
      </c>
      <c r="B1911" s="229" t="s">
        <v>1987</v>
      </c>
      <c r="C1911" s="230"/>
      <c r="D1911" s="230"/>
      <c r="E1911" s="230"/>
      <c r="F1911" s="231"/>
      <c r="G1911" s="232" t="s">
        <v>273</v>
      </c>
      <c r="H1911" s="233"/>
      <c r="I1911" s="168">
        <v>38.909999999999997</v>
      </c>
      <c r="J1911" s="236">
        <v>13.62</v>
      </c>
      <c r="K1911" s="237"/>
      <c r="L1911" s="168">
        <v>52.53</v>
      </c>
    </row>
    <row r="1912" spans="1:12">
      <c r="A1912" s="166">
        <v>221102</v>
      </c>
      <c r="B1912" s="229" t="s">
        <v>269</v>
      </c>
      <c r="C1912" s="230"/>
      <c r="D1912" s="230"/>
      <c r="E1912" s="230"/>
      <c r="F1912" s="231"/>
      <c r="G1912" s="232" t="s">
        <v>301</v>
      </c>
      <c r="H1912" s="233"/>
      <c r="I1912" s="168">
        <v>10</v>
      </c>
      <c r="J1912" s="234">
        <v>0</v>
      </c>
      <c r="K1912" s="235"/>
      <c r="L1912" s="168">
        <v>10</v>
      </c>
    </row>
    <row r="1913" spans="1:12">
      <c r="A1913" s="166">
        <v>221104</v>
      </c>
      <c r="B1913" s="229" t="s">
        <v>1988</v>
      </c>
      <c r="C1913" s="230"/>
      <c r="D1913" s="230"/>
      <c r="E1913" s="230"/>
      <c r="F1913" s="231"/>
      <c r="G1913" s="232" t="s">
        <v>273</v>
      </c>
      <c r="H1913" s="233"/>
      <c r="I1913" s="168">
        <v>12</v>
      </c>
      <c r="J1913" s="234">
        <v>0</v>
      </c>
      <c r="K1913" s="235"/>
      <c r="L1913" s="168">
        <v>12</v>
      </c>
    </row>
    <row r="1914" spans="1:12">
      <c r="A1914" s="166">
        <v>221106</v>
      </c>
      <c r="B1914" s="229" t="s">
        <v>1989</v>
      </c>
      <c r="C1914" s="230"/>
      <c r="D1914" s="230"/>
      <c r="E1914" s="230"/>
      <c r="F1914" s="231"/>
      <c r="G1914" s="232" t="s">
        <v>273</v>
      </c>
      <c r="H1914" s="233"/>
      <c r="I1914" s="168">
        <v>53.73</v>
      </c>
      <c r="J1914" s="236">
        <v>13.62</v>
      </c>
      <c r="K1914" s="237"/>
      <c r="L1914" s="168">
        <v>67.349999999999994</v>
      </c>
    </row>
    <row r="1915" spans="1:12">
      <c r="A1915" s="166">
        <v>221107</v>
      </c>
      <c r="B1915" s="229" t="s">
        <v>1990</v>
      </c>
      <c r="C1915" s="230"/>
      <c r="D1915" s="230"/>
      <c r="E1915" s="230"/>
      <c r="F1915" s="231"/>
      <c r="G1915" s="232" t="s">
        <v>383</v>
      </c>
      <c r="H1915" s="233"/>
      <c r="I1915" s="168">
        <v>35.49</v>
      </c>
      <c r="J1915" s="236">
        <v>10.26</v>
      </c>
      <c r="K1915" s="237"/>
      <c r="L1915" s="168">
        <v>45.75</v>
      </c>
    </row>
    <row r="1916" spans="1:12">
      <c r="A1916" s="166">
        <v>221108</v>
      </c>
      <c r="B1916" s="229" t="s">
        <v>1991</v>
      </c>
      <c r="C1916" s="230"/>
      <c r="D1916" s="230"/>
      <c r="E1916" s="230"/>
      <c r="F1916" s="231"/>
      <c r="G1916" s="232" t="s">
        <v>301</v>
      </c>
      <c r="H1916" s="233"/>
      <c r="I1916" s="167">
        <v>3.7</v>
      </c>
      <c r="J1916" s="234">
        <v>5.13</v>
      </c>
      <c r="K1916" s="235"/>
      <c r="L1916" s="167">
        <v>8.83</v>
      </c>
    </row>
    <row r="1917" spans="1:12">
      <c r="A1917" s="166">
        <v>221109</v>
      </c>
      <c r="B1917" s="229" t="s">
        <v>1992</v>
      </c>
      <c r="C1917" s="230"/>
      <c r="D1917" s="230"/>
      <c r="E1917" s="230"/>
      <c r="F1917" s="231"/>
      <c r="G1917" s="232" t="s">
        <v>301</v>
      </c>
      <c r="H1917" s="233"/>
      <c r="I1917" s="167">
        <v>6.08</v>
      </c>
      <c r="J1917" s="234">
        <v>8.24</v>
      </c>
      <c r="K1917" s="235"/>
      <c r="L1917" s="168">
        <v>14.32</v>
      </c>
    </row>
    <row r="1918" spans="1:12">
      <c r="A1918" s="166">
        <v>221120</v>
      </c>
      <c r="B1918" s="229" t="s">
        <v>93</v>
      </c>
      <c r="C1918" s="230"/>
      <c r="D1918" s="230"/>
      <c r="E1918" s="230"/>
      <c r="F1918" s="231"/>
      <c r="G1918" s="232" t="s">
        <v>273</v>
      </c>
      <c r="H1918" s="233"/>
      <c r="I1918" s="169">
        <v>113.33</v>
      </c>
      <c r="J1918" s="236">
        <v>18.11</v>
      </c>
      <c r="K1918" s="237"/>
      <c r="L1918" s="169">
        <v>131.44</v>
      </c>
    </row>
    <row r="1919" spans="1:12">
      <c r="A1919" s="166">
        <v>221122</v>
      </c>
      <c r="B1919" s="229" t="s">
        <v>1993</v>
      </c>
      <c r="C1919" s="230"/>
      <c r="D1919" s="230"/>
      <c r="E1919" s="230"/>
      <c r="F1919" s="231"/>
      <c r="G1919" s="232" t="s">
        <v>273</v>
      </c>
      <c r="H1919" s="233"/>
      <c r="I1919" s="169">
        <v>108.64</v>
      </c>
      <c r="J1919" s="236">
        <v>18.11</v>
      </c>
      <c r="K1919" s="237"/>
      <c r="L1919" s="169">
        <v>126.75</v>
      </c>
    </row>
    <row r="1920" spans="1:12">
      <c r="A1920" s="166">
        <v>221124</v>
      </c>
      <c r="B1920" s="229" t="s">
        <v>94</v>
      </c>
      <c r="C1920" s="230"/>
      <c r="D1920" s="230"/>
      <c r="E1920" s="230"/>
      <c r="F1920" s="231"/>
      <c r="G1920" s="232" t="s">
        <v>273</v>
      </c>
      <c r="H1920" s="233"/>
      <c r="I1920" s="168">
        <v>71.489999999999995</v>
      </c>
      <c r="J1920" s="236">
        <v>18.579999999999998</v>
      </c>
      <c r="K1920" s="237"/>
      <c r="L1920" s="168">
        <v>90.07</v>
      </c>
    </row>
    <row r="1921" spans="1:12">
      <c r="A1921" s="166">
        <v>221126</v>
      </c>
      <c r="B1921" s="229" t="s">
        <v>1994</v>
      </c>
      <c r="C1921" s="230"/>
      <c r="D1921" s="230"/>
      <c r="E1921" s="230"/>
      <c r="F1921" s="231"/>
      <c r="G1921" s="232" t="s">
        <v>273</v>
      </c>
      <c r="H1921" s="233"/>
      <c r="I1921" s="168">
        <v>78.84</v>
      </c>
      <c r="J1921" s="236">
        <v>18.579999999999998</v>
      </c>
      <c r="K1921" s="237"/>
      <c r="L1921" s="168">
        <v>97.42</v>
      </c>
    </row>
    <row r="1922" spans="1:12">
      <c r="A1922" s="171">
        <v>185</v>
      </c>
      <c r="B1922" s="242" t="s">
        <v>20</v>
      </c>
      <c r="C1922" s="243"/>
      <c r="D1922" s="243"/>
      <c r="E1922" s="243"/>
      <c r="F1922" s="243"/>
      <c r="G1922" s="243"/>
      <c r="H1922" s="243"/>
      <c r="I1922" s="243"/>
      <c r="J1922" s="243"/>
      <c r="K1922" s="243"/>
      <c r="L1922" s="244"/>
    </row>
    <row r="1923" spans="1:12">
      <c r="A1923" s="166">
        <v>230000</v>
      </c>
      <c r="B1923" s="229" t="s">
        <v>20</v>
      </c>
      <c r="C1923" s="230"/>
      <c r="D1923" s="230"/>
      <c r="E1923" s="230"/>
      <c r="F1923" s="231"/>
      <c r="G1923" s="232"/>
      <c r="H1923" s="233"/>
      <c r="I1923" s="167">
        <v>0</v>
      </c>
      <c r="J1923" s="234">
        <v>0</v>
      </c>
      <c r="K1923" s="235"/>
      <c r="L1923" s="167">
        <v>0</v>
      </c>
    </row>
    <row r="1924" spans="1:12">
      <c r="A1924" s="166">
        <v>230101</v>
      </c>
      <c r="B1924" s="229" t="s">
        <v>60</v>
      </c>
      <c r="C1924" s="230"/>
      <c r="D1924" s="230"/>
      <c r="E1924" s="230"/>
      <c r="F1924" s="231"/>
      <c r="G1924" s="232" t="s">
        <v>281</v>
      </c>
      <c r="H1924" s="233"/>
      <c r="I1924" s="168">
        <v>98.5</v>
      </c>
      <c r="J1924" s="236">
        <v>16.3</v>
      </c>
      <c r="K1924" s="237"/>
      <c r="L1924" s="169">
        <v>114.8</v>
      </c>
    </row>
    <row r="1925" spans="1:12">
      <c r="A1925" s="166">
        <v>230102</v>
      </c>
      <c r="B1925" s="229" t="s">
        <v>1995</v>
      </c>
      <c r="C1925" s="230"/>
      <c r="D1925" s="230"/>
      <c r="E1925" s="230"/>
      <c r="F1925" s="231"/>
      <c r="G1925" s="232" t="s">
        <v>281</v>
      </c>
      <c r="H1925" s="233"/>
      <c r="I1925" s="168">
        <v>86.25</v>
      </c>
      <c r="J1925" s="236">
        <v>16.3</v>
      </c>
      <c r="K1925" s="237"/>
      <c r="L1925" s="169">
        <v>102.55</v>
      </c>
    </row>
    <row r="1926" spans="1:12">
      <c r="A1926" s="166">
        <v>230103</v>
      </c>
      <c r="B1926" s="229" t="s">
        <v>63</v>
      </c>
      <c r="C1926" s="230"/>
      <c r="D1926" s="230"/>
      <c r="E1926" s="230"/>
      <c r="F1926" s="231"/>
      <c r="G1926" s="232" t="s">
        <v>281</v>
      </c>
      <c r="H1926" s="233"/>
      <c r="I1926" s="168">
        <v>67.150000000000006</v>
      </c>
      <c r="J1926" s="236">
        <v>16.3</v>
      </c>
      <c r="K1926" s="237"/>
      <c r="L1926" s="168">
        <v>83.45</v>
      </c>
    </row>
    <row r="1927" spans="1:12">
      <c r="A1927" s="166">
        <v>230104</v>
      </c>
      <c r="B1927" s="229" t="s">
        <v>1996</v>
      </c>
      <c r="C1927" s="230"/>
      <c r="D1927" s="230"/>
      <c r="E1927" s="230"/>
      <c r="F1927" s="231"/>
      <c r="G1927" s="232" t="s">
        <v>281</v>
      </c>
      <c r="H1927" s="233"/>
      <c r="I1927" s="168">
        <v>73</v>
      </c>
      <c r="J1927" s="236">
        <v>24.45</v>
      </c>
      <c r="K1927" s="237"/>
      <c r="L1927" s="168">
        <v>97.45</v>
      </c>
    </row>
    <row r="1928" spans="1:12">
      <c r="A1928" s="166">
        <v>230105</v>
      </c>
      <c r="B1928" s="229" t="s">
        <v>62</v>
      </c>
      <c r="C1928" s="230"/>
      <c r="D1928" s="230"/>
      <c r="E1928" s="230"/>
      <c r="F1928" s="231"/>
      <c r="G1928" s="232" t="s">
        <v>281</v>
      </c>
      <c r="H1928" s="233"/>
      <c r="I1928" s="168">
        <v>86.25</v>
      </c>
      <c r="J1928" s="236">
        <v>16.3</v>
      </c>
      <c r="K1928" s="237"/>
      <c r="L1928" s="169">
        <v>102.55</v>
      </c>
    </row>
    <row r="1929" spans="1:12">
      <c r="A1929" s="166">
        <v>230106</v>
      </c>
      <c r="B1929" s="229" t="s">
        <v>1997</v>
      </c>
      <c r="C1929" s="230"/>
      <c r="D1929" s="230"/>
      <c r="E1929" s="230"/>
      <c r="F1929" s="231"/>
      <c r="G1929" s="232" t="s">
        <v>281</v>
      </c>
      <c r="H1929" s="233"/>
      <c r="I1929" s="167">
        <v>1.9</v>
      </c>
      <c r="J1929" s="234">
        <v>8.15</v>
      </c>
      <c r="K1929" s="235"/>
      <c r="L1929" s="168">
        <v>10.050000000000001</v>
      </c>
    </row>
    <row r="1930" spans="1:12">
      <c r="A1930" s="166">
        <v>230107</v>
      </c>
      <c r="B1930" s="229" t="s">
        <v>1998</v>
      </c>
      <c r="C1930" s="230"/>
      <c r="D1930" s="230"/>
      <c r="E1930" s="230"/>
      <c r="F1930" s="231"/>
      <c r="G1930" s="232" t="s">
        <v>281</v>
      </c>
      <c r="H1930" s="233"/>
      <c r="I1930" s="169">
        <v>202.3</v>
      </c>
      <c r="J1930" s="236">
        <v>16.3</v>
      </c>
      <c r="K1930" s="237"/>
      <c r="L1930" s="169">
        <v>218.6</v>
      </c>
    </row>
    <row r="1931" spans="1:12">
      <c r="A1931" s="166">
        <v>230108</v>
      </c>
      <c r="B1931" s="229" t="s">
        <v>2351</v>
      </c>
      <c r="C1931" s="230"/>
      <c r="D1931" s="230"/>
      <c r="E1931" s="230"/>
      <c r="F1931" s="231"/>
      <c r="G1931" s="232" t="s">
        <v>281</v>
      </c>
      <c r="H1931" s="233"/>
      <c r="I1931" s="169">
        <v>174.85</v>
      </c>
      <c r="J1931" s="236">
        <v>16.3</v>
      </c>
      <c r="K1931" s="237"/>
      <c r="L1931" s="169">
        <v>191.15</v>
      </c>
    </row>
    <row r="1932" spans="1:12">
      <c r="A1932" s="166">
        <v>230109</v>
      </c>
      <c r="B1932" s="229" t="s">
        <v>2352</v>
      </c>
      <c r="C1932" s="230"/>
      <c r="D1932" s="230"/>
      <c r="E1932" s="230"/>
      <c r="F1932" s="231"/>
      <c r="G1932" s="232" t="s">
        <v>281</v>
      </c>
      <c r="H1932" s="233"/>
      <c r="I1932" s="169">
        <v>174.85</v>
      </c>
      <c r="J1932" s="236">
        <v>16.3</v>
      </c>
      <c r="K1932" s="237"/>
      <c r="L1932" s="169">
        <v>191.15</v>
      </c>
    </row>
    <row r="1933" spans="1:12">
      <c r="A1933" s="166">
        <v>230110</v>
      </c>
      <c r="B1933" s="229" t="s">
        <v>2001</v>
      </c>
      <c r="C1933" s="230"/>
      <c r="D1933" s="230"/>
      <c r="E1933" s="230"/>
      <c r="F1933" s="231"/>
      <c r="G1933" s="232" t="s">
        <v>281</v>
      </c>
      <c r="H1933" s="233"/>
      <c r="I1933" s="167">
        <v>4.95</v>
      </c>
      <c r="J1933" s="234">
        <v>8.15</v>
      </c>
      <c r="K1933" s="235"/>
      <c r="L1933" s="168">
        <v>13.1</v>
      </c>
    </row>
    <row r="1934" spans="1:12">
      <c r="A1934" s="166">
        <v>230172</v>
      </c>
      <c r="B1934" s="229" t="s">
        <v>2002</v>
      </c>
      <c r="C1934" s="230"/>
      <c r="D1934" s="230"/>
      <c r="E1934" s="230"/>
      <c r="F1934" s="231"/>
      <c r="G1934" s="232" t="s">
        <v>281</v>
      </c>
      <c r="H1934" s="233"/>
      <c r="I1934" s="168">
        <v>22.98</v>
      </c>
      <c r="J1934" s="236">
        <v>48.12</v>
      </c>
      <c r="K1934" s="237"/>
      <c r="L1934" s="168">
        <v>71.099999999999994</v>
      </c>
    </row>
    <row r="1935" spans="1:12">
      <c r="A1935" s="166">
        <v>230173</v>
      </c>
      <c r="B1935" s="229" t="s">
        <v>128</v>
      </c>
      <c r="C1935" s="230"/>
      <c r="D1935" s="230"/>
      <c r="E1935" s="230"/>
      <c r="F1935" s="231"/>
      <c r="G1935" s="232" t="s">
        <v>301</v>
      </c>
      <c r="H1935" s="233"/>
      <c r="I1935" s="168">
        <v>36.340000000000003</v>
      </c>
      <c r="J1935" s="236">
        <v>66.069999999999993</v>
      </c>
      <c r="K1935" s="237"/>
      <c r="L1935" s="169">
        <v>102.41</v>
      </c>
    </row>
    <row r="1936" spans="1:12">
      <c r="A1936" s="166">
        <v>230201</v>
      </c>
      <c r="B1936" s="229" t="s">
        <v>2003</v>
      </c>
      <c r="C1936" s="230"/>
      <c r="D1936" s="230"/>
      <c r="E1936" s="230"/>
      <c r="F1936" s="231"/>
      <c r="G1936" s="232" t="s">
        <v>281</v>
      </c>
      <c r="H1936" s="233"/>
      <c r="I1936" s="167">
        <v>2</v>
      </c>
      <c r="J1936" s="234">
        <v>6.61</v>
      </c>
      <c r="K1936" s="235"/>
      <c r="L1936" s="167">
        <v>8.61</v>
      </c>
    </row>
    <row r="1937" spans="1:12">
      <c r="A1937" s="166">
        <v>230202</v>
      </c>
      <c r="B1937" s="229" t="s">
        <v>69</v>
      </c>
      <c r="C1937" s="230"/>
      <c r="D1937" s="230"/>
      <c r="E1937" s="230"/>
      <c r="F1937" s="231"/>
      <c r="G1937" s="232" t="s">
        <v>281</v>
      </c>
      <c r="H1937" s="233"/>
      <c r="I1937" s="167">
        <v>7.7</v>
      </c>
      <c r="J1937" s="234">
        <v>6.61</v>
      </c>
      <c r="K1937" s="235"/>
      <c r="L1937" s="168">
        <v>14.31</v>
      </c>
    </row>
    <row r="1938" spans="1:12">
      <c r="A1938" s="166">
        <v>230206</v>
      </c>
      <c r="B1938" s="229" t="s">
        <v>67</v>
      </c>
      <c r="C1938" s="230"/>
      <c r="D1938" s="230"/>
      <c r="E1938" s="230"/>
      <c r="F1938" s="231"/>
      <c r="G1938" s="232" t="s">
        <v>281</v>
      </c>
      <c r="H1938" s="233"/>
      <c r="I1938" s="168">
        <v>15.19</v>
      </c>
      <c r="J1938" s="234">
        <v>0</v>
      </c>
      <c r="K1938" s="235"/>
      <c r="L1938" s="168">
        <v>15.19</v>
      </c>
    </row>
    <row r="1939" spans="1:12">
      <c r="A1939" s="166">
        <v>230207</v>
      </c>
      <c r="B1939" s="229" t="s">
        <v>2004</v>
      </c>
      <c r="C1939" s="230"/>
      <c r="D1939" s="230"/>
      <c r="E1939" s="230"/>
      <c r="F1939" s="231"/>
      <c r="G1939" s="232" t="s">
        <v>281</v>
      </c>
      <c r="H1939" s="233"/>
      <c r="I1939" s="168">
        <v>24.55</v>
      </c>
      <c r="J1939" s="234">
        <v>0</v>
      </c>
      <c r="K1939" s="235"/>
      <c r="L1939" s="168">
        <v>24.55</v>
      </c>
    </row>
    <row r="1940" spans="1:12">
      <c r="A1940" s="166">
        <v>230208</v>
      </c>
      <c r="B1940" s="229" t="s">
        <v>66</v>
      </c>
      <c r="C1940" s="230"/>
      <c r="D1940" s="230"/>
      <c r="E1940" s="230"/>
      <c r="F1940" s="231"/>
      <c r="G1940" s="232" t="s">
        <v>281</v>
      </c>
      <c r="H1940" s="233"/>
      <c r="I1940" s="168">
        <v>21.04</v>
      </c>
      <c r="J1940" s="234">
        <v>0</v>
      </c>
      <c r="K1940" s="235"/>
      <c r="L1940" s="168">
        <v>21.04</v>
      </c>
    </row>
    <row r="1941" spans="1:12">
      <c r="A1941" s="166">
        <v>230209</v>
      </c>
      <c r="B1941" s="229" t="s">
        <v>64</v>
      </c>
      <c r="C1941" s="230"/>
      <c r="D1941" s="230"/>
      <c r="E1941" s="230"/>
      <c r="F1941" s="231"/>
      <c r="G1941" s="232" t="s">
        <v>281</v>
      </c>
      <c r="H1941" s="233"/>
      <c r="I1941" s="168">
        <v>26.89</v>
      </c>
      <c r="J1941" s="234">
        <v>0</v>
      </c>
      <c r="K1941" s="235"/>
      <c r="L1941" s="168">
        <v>26.89</v>
      </c>
    </row>
    <row r="1942" spans="1:12">
      <c r="A1942" s="166">
        <v>230210</v>
      </c>
      <c r="B1942" s="229" t="s">
        <v>65</v>
      </c>
      <c r="C1942" s="230"/>
      <c r="D1942" s="230"/>
      <c r="E1942" s="230"/>
      <c r="F1942" s="231"/>
      <c r="G1942" s="232" t="s">
        <v>281</v>
      </c>
      <c r="H1942" s="233"/>
      <c r="I1942" s="168">
        <v>56.95</v>
      </c>
      <c r="J1942" s="234">
        <v>0</v>
      </c>
      <c r="K1942" s="235"/>
      <c r="L1942" s="168">
        <v>56.95</v>
      </c>
    </row>
    <row r="1943" spans="1:12">
      <c r="A1943" s="166">
        <v>230211</v>
      </c>
      <c r="B1943" s="229" t="s">
        <v>68</v>
      </c>
      <c r="C1943" s="230"/>
      <c r="D1943" s="230"/>
      <c r="E1943" s="230"/>
      <c r="F1943" s="231"/>
      <c r="G1943" s="232" t="s">
        <v>281</v>
      </c>
      <c r="H1943" s="233"/>
      <c r="I1943" s="167">
        <v>4.0999999999999996</v>
      </c>
      <c r="J1943" s="234">
        <v>0</v>
      </c>
      <c r="K1943" s="235"/>
      <c r="L1943" s="167">
        <v>4.0999999999999996</v>
      </c>
    </row>
    <row r="1944" spans="1:12">
      <c r="A1944" s="166">
        <v>230801</v>
      </c>
      <c r="B1944" s="229" t="s">
        <v>2005</v>
      </c>
      <c r="C1944" s="230"/>
      <c r="D1944" s="230"/>
      <c r="E1944" s="230"/>
      <c r="F1944" s="231"/>
      <c r="G1944" s="232" t="s">
        <v>383</v>
      </c>
      <c r="H1944" s="233"/>
      <c r="I1944" s="167">
        <v>5.58</v>
      </c>
      <c r="J1944" s="234">
        <v>0</v>
      </c>
      <c r="K1944" s="235"/>
      <c r="L1944" s="167">
        <v>5.58</v>
      </c>
    </row>
    <row r="1945" spans="1:12">
      <c r="A1945" s="166">
        <v>230802</v>
      </c>
      <c r="B1945" s="229" t="s">
        <v>2006</v>
      </c>
      <c r="C1945" s="230"/>
      <c r="D1945" s="230"/>
      <c r="E1945" s="230"/>
      <c r="F1945" s="231"/>
      <c r="G1945" s="232" t="s">
        <v>281</v>
      </c>
      <c r="H1945" s="233"/>
      <c r="I1945" s="167">
        <v>8.5</v>
      </c>
      <c r="J1945" s="234">
        <v>0</v>
      </c>
      <c r="K1945" s="235"/>
      <c r="L1945" s="167">
        <v>8.5</v>
      </c>
    </row>
    <row r="1946" spans="1:12">
      <c r="A1946" s="166">
        <v>230803</v>
      </c>
      <c r="B1946" s="229" t="s">
        <v>2007</v>
      </c>
      <c r="C1946" s="230"/>
      <c r="D1946" s="230"/>
      <c r="E1946" s="230"/>
      <c r="F1946" s="231"/>
      <c r="G1946" s="232" t="s">
        <v>281</v>
      </c>
      <c r="H1946" s="233"/>
      <c r="I1946" s="168">
        <v>12</v>
      </c>
      <c r="J1946" s="234">
        <v>0</v>
      </c>
      <c r="K1946" s="235"/>
      <c r="L1946" s="168">
        <v>12</v>
      </c>
    </row>
    <row r="1947" spans="1:12">
      <c r="A1947" s="166">
        <v>230804</v>
      </c>
      <c r="B1947" s="229" t="s">
        <v>2008</v>
      </c>
      <c r="C1947" s="230"/>
      <c r="D1947" s="230"/>
      <c r="E1947" s="230"/>
      <c r="F1947" s="231"/>
      <c r="G1947" s="232" t="s">
        <v>281</v>
      </c>
      <c r="H1947" s="233"/>
      <c r="I1947" s="168">
        <v>17</v>
      </c>
      <c r="J1947" s="234">
        <v>0</v>
      </c>
      <c r="K1947" s="235"/>
      <c r="L1947" s="168">
        <v>17</v>
      </c>
    </row>
    <row r="1948" spans="1:12">
      <c r="A1948" s="171">
        <v>186</v>
      </c>
      <c r="B1948" s="242" t="s">
        <v>2009</v>
      </c>
      <c r="C1948" s="243"/>
      <c r="D1948" s="243"/>
      <c r="E1948" s="243"/>
      <c r="F1948" s="243"/>
      <c r="G1948" s="243"/>
      <c r="H1948" s="243"/>
      <c r="I1948" s="243"/>
      <c r="J1948" s="243"/>
      <c r="K1948" s="243"/>
      <c r="L1948" s="244"/>
    </row>
    <row r="1949" spans="1:12">
      <c r="A1949" s="166">
        <v>240000</v>
      </c>
      <c r="B1949" s="229" t="s">
        <v>2009</v>
      </c>
      <c r="C1949" s="230"/>
      <c r="D1949" s="230"/>
      <c r="E1949" s="230"/>
      <c r="F1949" s="231"/>
      <c r="G1949" s="232"/>
      <c r="H1949" s="233"/>
      <c r="I1949" s="167">
        <v>0</v>
      </c>
      <c r="J1949" s="234">
        <v>0</v>
      </c>
      <c r="K1949" s="235"/>
      <c r="L1949" s="167">
        <v>0</v>
      </c>
    </row>
    <row r="1950" spans="1:12">
      <c r="A1950" s="166">
        <v>240104</v>
      </c>
      <c r="B1950" s="229" t="s">
        <v>2010</v>
      </c>
      <c r="C1950" s="230"/>
      <c r="D1950" s="230"/>
      <c r="E1950" s="230"/>
      <c r="F1950" s="231"/>
      <c r="G1950" s="232" t="s">
        <v>273</v>
      </c>
      <c r="H1950" s="233"/>
      <c r="I1950" s="168">
        <v>49.5</v>
      </c>
      <c r="J1950" s="236">
        <v>62.86</v>
      </c>
      <c r="K1950" s="237"/>
      <c r="L1950" s="169">
        <v>112.36</v>
      </c>
    </row>
    <row r="1951" spans="1:12">
      <c r="A1951" s="166">
        <v>240105</v>
      </c>
      <c r="B1951" s="229" t="s">
        <v>2011</v>
      </c>
      <c r="C1951" s="230"/>
      <c r="D1951" s="230"/>
      <c r="E1951" s="230"/>
      <c r="F1951" s="231"/>
      <c r="G1951" s="232" t="s">
        <v>301</v>
      </c>
      <c r="H1951" s="233"/>
      <c r="I1951" s="168">
        <v>35.93</v>
      </c>
      <c r="J1951" s="236">
        <v>16.690000000000001</v>
      </c>
      <c r="K1951" s="237"/>
      <c r="L1951" s="168">
        <v>52.62</v>
      </c>
    </row>
    <row r="1952" spans="1:12">
      <c r="A1952" s="166">
        <v>240106</v>
      </c>
      <c r="B1952" s="229" t="s">
        <v>2012</v>
      </c>
      <c r="C1952" s="230"/>
      <c r="D1952" s="230"/>
      <c r="E1952" s="230"/>
      <c r="F1952" s="231"/>
      <c r="G1952" s="232" t="s">
        <v>383</v>
      </c>
      <c r="H1952" s="233"/>
      <c r="I1952" s="168">
        <v>16.920000000000002</v>
      </c>
      <c r="J1952" s="236">
        <v>11.12</v>
      </c>
      <c r="K1952" s="237"/>
      <c r="L1952" s="168">
        <v>28.04</v>
      </c>
    </row>
    <row r="1953" spans="1:12">
      <c r="A1953" s="166">
        <v>240107</v>
      </c>
      <c r="B1953" s="229" t="s">
        <v>2013</v>
      </c>
      <c r="C1953" s="230"/>
      <c r="D1953" s="230"/>
      <c r="E1953" s="230"/>
      <c r="F1953" s="231"/>
      <c r="G1953" s="232" t="s">
        <v>273</v>
      </c>
      <c r="H1953" s="233"/>
      <c r="I1953" s="169">
        <v>372.47</v>
      </c>
      <c r="J1953" s="236">
        <v>40.659999999999997</v>
      </c>
      <c r="K1953" s="237"/>
      <c r="L1953" s="169">
        <v>413.13</v>
      </c>
    </row>
    <row r="1954" spans="1:12">
      <c r="A1954" s="166">
        <v>240108</v>
      </c>
      <c r="B1954" s="229" t="s">
        <v>2014</v>
      </c>
      <c r="C1954" s="230"/>
      <c r="D1954" s="230"/>
      <c r="E1954" s="230"/>
      <c r="F1954" s="231"/>
      <c r="G1954" s="232" t="s">
        <v>273</v>
      </c>
      <c r="H1954" s="233"/>
      <c r="I1954" s="169">
        <v>197.13</v>
      </c>
      <c r="J1954" s="236">
        <v>73.42</v>
      </c>
      <c r="K1954" s="237"/>
      <c r="L1954" s="169">
        <v>270.55</v>
      </c>
    </row>
    <row r="1955" spans="1:12">
      <c r="A1955" s="166">
        <v>240109</v>
      </c>
      <c r="B1955" s="229" t="s">
        <v>2015</v>
      </c>
      <c r="C1955" s="230"/>
      <c r="D1955" s="230"/>
      <c r="E1955" s="230"/>
      <c r="F1955" s="231"/>
      <c r="G1955" s="232" t="s">
        <v>273</v>
      </c>
      <c r="H1955" s="233"/>
      <c r="I1955" s="169">
        <v>122.71</v>
      </c>
      <c r="J1955" s="238">
        <v>116.6</v>
      </c>
      <c r="K1955" s="239"/>
      <c r="L1955" s="169">
        <v>239.31</v>
      </c>
    </row>
    <row r="1956" spans="1:12">
      <c r="A1956" s="166">
        <v>240110</v>
      </c>
      <c r="B1956" s="229" t="s">
        <v>2016</v>
      </c>
      <c r="C1956" s="230"/>
      <c r="D1956" s="230"/>
      <c r="E1956" s="230"/>
      <c r="F1956" s="231"/>
      <c r="G1956" s="232" t="s">
        <v>281</v>
      </c>
      <c r="H1956" s="233"/>
      <c r="I1956" s="169">
        <v>103.18</v>
      </c>
      <c r="J1956" s="238">
        <v>122.02</v>
      </c>
      <c r="K1956" s="239"/>
      <c r="L1956" s="169">
        <v>225.2</v>
      </c>
    </row>
    <row r="1957" spans="1:12">
      <c r="A1957" s="166">
        <v>240200</v>
      </c>
      <c r="B1957" s="229" t="s">
        <v>2353</v>
      </c>
      <c r="C1957" s="230"/>
      <c r="D1957" s="230"/>
      <c r="E1957" s="230"/>
      <c r="F1957" s="231"/>
      <c r="G1957" s="232" t="s">
        <v>273</v>
      </c>
      <c r="H1957" s="233"/>
      <c r="I1957" s="169">
        <v>120.04</v>
      </c>
      <c r="J1957" s="238">
        <v>418.92</v>
      </c>
      <c r="K1957" s="239"/>
      <c r="L1957" s="169">
        <v>538.96</v>
      </c>
    </row>
    <row r="1958" spans="1:12">
      <c r="A1958" s="166">
        <v>240203</v>
      </c>
      <c r="B1958" s="229" t="s">
        <v>2018</v>
      </c>
      <c r="C1958" s="230"/>
      <c r="D1958" s="230"/>
      <c r="E1958" s="230"/>
      <c r="F1958" s="231"/>
      <c r="G1958" s="232" t="s">
        <v>273</v>
      </c>
      <c r="H1958" s="233"/>
      <c r="I1958" s="169">
        <v>132.97999999999999</v>
      </c>
      <c r="J1958" s="236">
        <v>51.41</v>
      </c>
      <c r="K1958" s="237"/>
      <c r="L1958" s="169">
        <v>184.39</v>
      </c>
    </row>
    <row r="1959" spans="1:12">
      <c r="A1959" s="166">
        <v>240208</v>
      </c>
      <c r="B1959" s="229" t="s">
        <v>2019</v>
      </c>
      <c r="C1959" s="230"/>
      <c r="D1959" s="230"/>
      <c r="E1959" s="230"/>
      <c r="F1959" s="231"/>
      <c r="G1959" s="232" t="s">
        <v>301</v>
      </c>
      <c r="H1959" s="233"/>
      <c r="I1959" s="168">
        <v>17.36</v>
      </c>
      <c r="J1959" s="236">
        <v>11.12</v>
      </c>
      <c r="K1959" s="237"/>
      <c r="L1959" s="168">
        <v>28.48</v>
      </c>
    </row>
    <row r="1960" spans="1:12">
      <c r="A1960" s="166">
        <v>240209</v>
      </c>
      <c r="B1960" s="229" t="s">
        <v>2020</v>
      </c>
      <c r="C1960" s="230"/>
      <c r="D1960" s="230"/>
      <c r="E1960" s="230"/>
      <c r="F1960" s="231"/>
      <c r="G1960" s="232" t="s">
        <v>301</v>
      </c>
      <c r="H1960" s="233"/>
      <c r="I1960" s="169">
        <v>196.67</v>
      </c>
      <c r="J1960" s="236">
        <v>97.34</v>
      </c>
      <c r="K1960" s="237"/>
      <c r="L1960" s="169">
        <v>294.01</v>
      </c>
    </row>
    <row r="1961" spans="1:12">
      <c r="A1961" s="166">
        <v>240210</v>
      </c>
      <c r="B1961" s="229" t="s">
        <v>2021</v>
      </c>
      <c r="C1961" s="230"/>
      <c r="D1961" s="230"/>
      <c r="E1961" s="230"/>
      <c r="F1961" s="231"/>
      <c r="G1961" s="232" t="s">
        <v>281</v>
      </c>
      <c r="H1961" s="233"/>
      <c r="I1961" s="169">
        <v>322.41000000000003</v>
      </c>
      <c r="J1961" s="236">
        <v>80.650000000000006</v>
      </c>
      <c r="K1961" s="237"/>
      <c r="L1961" s="169">
        <v>403.06</v>
      </c>
    </row>
    <row r="1962" spans="1:12">
      <c r="A1962" s="171">
        <v>187</v>
      </c>
      <c r="B1962" s="242" t="s">
        <v>2022</v>
      </c>
      <c r="C1962" s="243"/>
      <c r="D1962" s="243"/>
      <c r="E1962" s="243"/>
      <c r="F1962" s="243"/>
      <c r="G1962" s="243"/>
      <c r="H1962" s="243"/>
      <c r="I1962" s="243"/>
      <c r="J1962" s="243"/>
      <c r="K1962" s="243"/>
      <c r="L1962" s="244"/>
    </row>
    <row r="1963" spans="1:12">
      <c r="A1963" s="166">
        <v>250000</v>
      </c>
      <c r="B1963" s="229" t="s">
        <v>2022</v>
      </c>
      <c r="C1963" s="230"/>
      <c r="D1963" s="230"/>
      <c r="E1963" s="230"/>
      <c r="F1963" s="231"/>
      <c r="G1963" s="232" t="s">
        <v>463</v>
      </c>
      <c r="H1963" s="233"/>
      <c r="I1963" s="167">
        <v>0</v>
      </c>
      <c r="J1963" s="234">
        <v>0</v>
      </c>
      <c r="K1963" s="235"/>
      <c r="L1963" s="167">
        <v>0</v>
      </c>
    </row>
    <row r="1964" spans="1:12">
      <c r="A1964" s="166">
        <v>250101</v>
      </c>
      <c r="B1964" s="229" t="s">
        <v>222</v>
      </c>
      <c r="C1964" s="230"/>
      <c r="D1964" s="230"/>
      <c r="E1964" s="230"/>
      <c r="F1964" s="231"/>
      <c r="G1964" s="232" t="s">
        <v>326</v>
      </c>
      <c r="H1964" s="233"/>
      <c r="I1964" s="167">
        <v>0</v>
      </c>
      <c r="J1964" s="236">
        <v>87.18</v>
      </c>
      <c r="K1964" s="237"/>
      <c r="L1964" s="168">
        <v>87.18</v>
      </c>
    </row>
    <row r="1965" spans="1:12">
      <c r="A1965" s="166">
        <v>250102</v>
      </c>
      <c r="B1965" s="229" t="s">
        <v>223</v>
      </c>
      <c r="C1965" s="230"/>
      <c r="D1965" s="230"/>
      <c r="E1965" s="230"/>
      <c r="F1965" s="231"/>
      <c r="G1965" s="232" t="s">
        <v>326</v>
      </c>
      <c r="H1965" s="233"/>
      <c r="I1965" s="167">
        <v>0</v>
      </c>
      <c r="J1965" s="236">
        <v>31.13</v>
      </c>
      <c r="K1965" s="237"/>
      <c r="L1965" s="168">
        <v>31.13</v>
      </c>
    </row>
    <row r="1966" spans="1:12">
      <c r="A1966" s="166">
        <v>250103</v>
      </c>
      <c r="B1966" s="229" t="s">
        <v>2023</v>
      </c>
      <c r="C1966" s="230"/>
      <c r="D1966" s="230"/>
      <c r="E1966" s="230"/>
      <c r="F1966" s="231"/>
      <c r="G1966" s="232" t="s">
        <v>326</v>
      </c>
      <c r="H1966" s="233"/>
      <c r="I1966" s="167">
        <v>0</v>
      </c>
      <c r="J1966" s="236">
        <v>18.309999999999999</v>
      </c>
      <c r="K1966" s="237"/>
      <c r="L1966" s="168">
        <v>18.309999999999999</v>
      </c>
    </row>
    <row r="1967" spans="1:12">
      <c r="A1967" s="166">
        <v>250104</v>
      </c>
      <c r="B1967" s="229" t="s">
        <v>2024</v>
      </c>
      <c r="C1967" s="230"/>
      <c r="D1967" s="230"/>
      <c r="E1967" s="230"/>
      <c r="F1967" s="231"/>
      <c r="G1967" s="232" t="s">
        <v>326</v>
      </c>
      <c r="H1967" s="233"/>
      <c r="I1967" s="167">
        <v>0</v>
      </c>
      <c r="J1967" s="234">
        <v>6.55</v>
      </c>
      <c r="K1967" s="235"/>
      <c r="L1967" s="167">
        <v>6.55</v>
      </c>
    </row>
    <row r="1968" spans="1:12">
      <c r="A1968" s="166">
        <v>250105</v>
      </c>
      <c r="B1968" s="229" t="s">
        <v>2025</v>
      </c>
      <c r="C1968" s="230"/>
      <c r="D1968" s="230"/>
      <c r="E1968" s="230"/>
      <c r="F1968" s="231"/>
      <c r="G1968" s="232" t="s">
        <v>326</v>
      </c>
      <c r="H1968" s="233"/>
      <c r="I1968" s="167">
        <v>0</v>
      </c>
      <c r="J1968" s="236">
        <v>13.08</v>
      </c>
      <c r="K1968" s="237"/>
      <c r="L1968" s="168">
        <v>13.08</v>
      </c>
    </row>
    <row r="1969" spans="1:12">
      <c r="A1969" s="166">
        <v>250109</v>
      </c>
      <c r="B1969" s="229" t="s">
        <v>2026</v>
      </c>
      <c r="C1969" s="230"/>
      <c r="D1969" s="230"/>
      <c r="E1969" s="230"/>
      <c r="F1969" s="231"/>
      <c r="G1969" s="232" t="s">
        <v>326</v>
      </c>
      <c r="H1969" s="233"/>
      <c r="I1969" s="167">
        <v>0</v>
      </c>
      <c r="J1969" s="236">
        <v>13.08</v>
      </c>
      <c r="K1969" s="237"/>
      <c r="L1969" s="168">
        <v>13.08</v>
      </c>
    </row>
    <row r="1970" spans="1:12">
      <c r="A1970" s="166">
        <v>250110</v>
      </c>
      <c r="B1970" s="229" t="s">
        <v>2027</v>
      </c>
      <c r="C1970" s="230"/>
      <c r="D1970" s="230"/>
      <c r="E1970" s="230"/>
      <c r="F1970" s="231"/>
      <c r="G1970" s="232" t="s">
        <v>326</v>
      </c>
      <c r="H1970" s="233"/>
      <c r="I1970" s="167">
        <v>0</v>
      </c>
      <c r="J1970" s="236">
        <v>10.18</v>
      </c>
      <c r="K1970" s="237"/>
      <c r="L1970" s="168">
        <v>10.18</v>
      </c>
    </row>
    <row r="1971" spans="1:12">
      <c r="A1971" s="166">
        <v>250111</v>
      </c>
      <c r="B1971" s="229" t="s">
        <v>2028</v>
      </c>
      <c r="C1971" s="230"/>
      <c r="D1971" s="230"/>
      <c r="E1971" s="230"/>
      <c r="F1971" s="231"/>
      <c r="G1971" s="232" t="s">
        <v>326</v>
      </c>
      <c r="H1971" s="233"/>
      <c r="I1971" s="167">
        <v>0</v>
      </c>
      <c r="J1971" s="234">
        <v>7.65</v>
      </c>
      <c r="K1971" s="235"/>
      <c r="L1971" s="167">
        <v>7.65</v>
      </c>
    </row>
    <row r="1972" spans="1:12">
      <c r="A1972" s="166">
        <v>250112</v>
      </c>
      <c r="B1972" s="229" t="s">
        <v>224</v>
      </c>
      <c r="C1972" s="230"/>
      <c r="D1972" s="230"/>
      <c r="E1972" s="230"/>
      <c r="F1972" s="231"/>
      <c r="G1972" s="232" t="s">
        <v>326</v>
      </c>
      <c r="H1972" s="233"/>
      <c r="I1972" s="167">
        <v>0</v>
      </c>
      <c r="J1972" s="236">
        <v>14.61</v>
      </c>
      <c r="K1972" s="237"/>
      <c r="L1972" s="168">
        <v>14.61</v>
      </c>
    </row>
    <row r="1973" spans="1:12">
      <c r="A1973" s="166">
        <v>250113</v>
      </c>
      <c r="B1973" s="229" t="s">
        <v>2029</v>
      </c>
      <c r="C1973" s="230"/>
      <c r="D1973" s="230"/>
      <c r="E1973" s="230"/>
      <c r="F1973" s="231"/>
      <c r="G1973" s="232" t="s">
        <v>2030</v>
      </c>
      <c r="H1973" s="233"/>
      <c r="I1973" s="167">
        <v>0</v>
      </c>
      <c r="J1973" s="236">
        <v>12.23</v>
      </c>
      <c r="K1973" s="237"/>
      <c r="L1973" s="168">
        <v>12.23</v>
      </c>
    </row>
    <row r="1974" spans="1:12">
      <c r="A1974" s="171">
        <v>188</v>
      </c>
      <c r="B1974" s="242" t="s">
        <v>2031</v>
      </c>
      <c r="C1974" s="243"/>
      <c r="D1974" s="243"/>
      <c r="E1974" s="243"/>
      <c r="F1974" s="243"/>
      <c r="G1974" s="243"/>
      <c r="H1974" s="243"/>
      <c r="I1974" s="243"/>
      <c r="J1974" s="243"/>
      <c r="K1974" s="243"/>
      <c r="L1974" s="244"/>
    </row>
    <row r="1975" spans="1:12">
      <c r="A1975" s="166">
        <v>260000</v>
      </c>
      <c r="B1975" s="229" t="s">
        <v>2031</v>
      </c>
      <c r="C1975" s="230"/>
      <c r="D1975" s="230"/>
      <c r="E1975" s="230"/>
      <c r="F1975" s="231"/>
      <c r="G1975" s="232"/>
      <c r="H1975" s="233"/>
      <c r="I1975" s="167">
        <v>0</v>
      </c>
      <c r="J1975" s="234">
        <v>0</v>
      </c>
      <c r="K1975" s="235"/>
      <c r="L1975" s="167">
        <v>0</v>
      </c>
    </row>
    <row r="1976" spans="1:12">
      <c r="A1976" s="166">
        <v>260101</v>
      </c>
      <c r="B1976" s="229" t="s">
        <v>2032</v>
      </c>
      <c r="C1976" s="230"/>
      <c r="D1976" s="230"/>
      <c r="E1976" s="230"/>
      <c r="F1976" s="231"/>
      <c r="G1976" s="232" t="s">
        <v>273</v>
      </c>
      <c r="H1976" s="233"/>
      <c r="I1976" s="167">
        <v>0</v>
      </c>
      <c r="J1976" s="234">
        <v>2.0299999999999998</v>
      </c>
      <c r="K1976" s="235"/>
      <c r="L1976" s="167">
        <v>2.0299999999999998</v>
      </c>
    </row>
    <row r="1977" spans="1:12">
      <c r="A1977" s="166">
        <v>260102</v>
      </c>
      <c r="B1977" s="229" t="s">
        <v>2033</v>
      </c>
      <c r="C1977" s="230"/>
      <c r="D1977" s="230"/>
      <c r="E1977" s="230"/>
      <c r="F1977" s="231"/>
      <c r="G1977" s="232" t="s">
        <v>273</v>
      </c>
      <c r="H1977" s="233"/>
      <c r="I1977" s="167">
        <v>0</v>
      </c>
      <c r="J1977" s="234">
        <v>3.04</v>
      </c>
      <c r="K1977" s="235"/>
      <c r="L1977" s="167">
        <v>3.04</v>
      </c>
    </row>
    <row r="1978" spans="1:12">
      <c r="A1978" s="166">
        <v>260103</v>
      </c>
      <c r="B1978" s="229" t="s">
        <v>2034</v>
      </c>
      <c r="C1978" s="230"/>
      <c r="D1978" s="230"/>
      <c r="E1978" s="230"/>
      <c r="F1978" s="231"/>
      <c r="G1978" s="232" t="s">
        <v>273</v>
      </c>
      <c r="H1978" s="233"/>
      <c r="I1978" s="167">
        <v>0.04</v>
      </c>
      <c r="J1978" s="234">
        <v>1.82</v>
      </c>
      <c r="K1978" s="235"/>
      <c r="L1978" s="167">
        <v>1.86</v>
      </c>
    </row>
    <row r="1979" spans="1:12">
      <c r="A1979" s="166">
        <v>260104</v>
      </c>
      <c r="B1979" s="229" t="s">
        <v>2035</v>
      </c>
      <c r="C1979" s="230"/>
      <c r="D1979" s="230"/>
      <c r="E1979" s="230"/>
      <c r="F1979" s="231"/>
      <c r="G1979" s="232" t="s">
        <v>273</v>
      </c>
      <c r="H1979" s="233"/>
      <c r="I1979" s="167">
        <v>0</v>
      </c>
      <c r="J1979" s="234">
        <v>4.05</v>
      </c>
      <c r="K1979" s="235"/>
      <c r="L1979" s="167">
        <v>4.05</v>
      </c>
    </row>
    <row r="1980" spans="1:12">
      <c r="A1980" s="166">
        <v>260105</v>
      </c>
      <c r="B1980" s="229" t="s">
        <v>2036</v>
      </c>
      <c r="C1980" s="230"/>
      <c r="D1980" s="230"/>
      <c r="E1980" s="230"/>
      <c r="F1980" s="231"/>
      <c r="G1980" s="232" t="s">
        <v>273</v>
      </c>
      <c r="H1980" s="233"/>
      <c r="I1980" s="167">
        <v>0.81</v>
      </c>
      <c r="J1980" s="234">
        <v>5.07</v>
      </c>
      <c r="K1980" s="235"/>
      <c r="L1980" s="167">
        <v>5.88</v>
      </c>
    </row>
    <row r="1981" spans="1:12">
      <c r="A1981" s="166">
        <v>260201</v>
      </c>
      <c r="B1981" s="229" t="s">
        <v>2037</v>
      </c>
      <c r="C1981" s="230"/>
      <c r="D1981" s="230"/>
      <c r="E1981" s="230"/>
      <c r="F1981" s="231"/>
      <c r="G1981" s="232" t="s">
        <v>273</v>
      </c>
      <c r="H1981" s="233"/>
      <c r="I1981" s="167">
        <v>0.76</v>
      </c>
      <c r="J1981" s="234">
        <v>1.45</v>
      </c>
      <c r="K1981" s="235"/>
      <c r="L1981" s="167">
        <v>2.21</v>
      </c>
    </row>
    <row r="1982" spans="1:12">
      <c r="A1982" s="166">
        <v>260202</v>
      </c>
      <c r="B1982" s="229" t="s">
        <v>101</v>
      </c>
      <c r="C1982" s="230"/>
      <c r="D1982" s="230"/>
      <c r="E1982" s="230"/>
      <c r="F1982" s="231"/>
      <c r="G1982" s="232" t="s">
        <v>273</v>
      </c>
      <c r="H1982" s="233"/>
      <c r="I1982" s="167">
        <v>0.46</v>
      </c>
      <c r="J1982" s="234">
        <v>1.08</v>
      </c>
      <c r="K1982" s="235"/>
      <c r="L1982" s="167">
        <v>1.54</v>
      </c>
    </row>
    <row r="1983" spans="1:12">
      <c r="A1983" s="166">
        <v>260204</v>
      </c>
      <c r="B1983" s="229" t="s">
        <v>2038</v>
      </c>
      <c r="C1983" s="230"/>
      <c r="D1983" s="230"/>
      <c r="E1983" s="230"/>
      <c r="F1983" s="231"/>
      <c r="G1983" s="232" t="s">
        <v>273</v>
      </c>
      <c r="H1983" s="233"/>
      <c r="I1983" s="167">
        <v>0.46</v>
      </c>
      <c r="J1983" s="234">
        <v>2.38</v>
      </c>
      <c r="K1983" s="235"/>
      <c r="L1983" s="167">
        <v>2.84</v>
      </c>
    </row>
    <row r="1984" spans="1:12">
      <c r="A1984" s="166">
        <v>260601</v>
      </c>
      <c r="B1984" s="229" t="s">
        <v>103</v>
      </c>
      <c r="C1984" s="230"/>
      <c r="D1984" s="230"/>
      <c r="E1984" s="230"/>
      <c r="F1984" s="231"/>
      <c r="G1984" s="232" t="s">
        <v>273</v>
      </c>
      <c r="H1984" s="233"/>
      <c r="I1984" s="167">
        <v>3.81</v>
      </c>
      <c r="J1984" s="234">
        <v>5.18</v>
      </c>
      <c r="K1984" s="235"/>
      <c r="L1984" s="167">
        <v>8.99</v>
      </c>
    </row>
    <row r="1985" spans="1:12">
      <c r="A1985" s="166">
        <v>260801</v>
      </c>
      <c r="B1985" s="229" t="s">
        <v>2039</v>
      </c>
      <c r="C1985" s="230"/>
      <c r="D1985" s="230"/>
      <c r="E1985" s="230"/>
      <c r="F1985" s="231"/>
      <c r="G1985" s="232" t="s">
        <v>273</v>
      </c>
      <c r="H1985" s="233"/>
      <c r="I1985" s="167">
        <v>1.98</v>
      </c>
      <c r="J1985" s="234">
        <v>1.93</v>
      </c>
      <c r="K1985" s="235"/>
      <c r="L1985" s="167">
        <v>3.91</v>
      </c>
    </row>
    <row r="1986" spans="1:12">
      <c r="A1986" s="166">
        <v>260901</v>
      </c>
      <c r="B1986" s="229" t="s">
        <v>2040</v>
      </c>
      <c r="C1986" s="230"/>
      <c r="D1986" s="230"/>
      <c r="E1986" s="230"/>
      <c r="F1986" s="231"/>
      <c r="G1986" s="232" t="s">
        <v>273</v>
      </c>
      <c r="H1986" s="233"/>
      <c r="I1986" s="167">
        <v>5.0599999999999996</v>
      </c>
      <c r="J1986" s="234">
        <v>4.8</v>
      </c>
      <c r="K1986" s="235"/>
      <c r="L1986" s="167">
        <v>9.86</v>
      </c>
    </row>
    <row r="1987" spans="1:12">
      <c r="A1987" s="166">
        <v>260902</v>
      </c>
      <c r="B1987" s="229" t="s">
        <v>2041</v>
      </c>
      <c r="C1987" s="230"/>
      <c r="D1987" s="230"/>
      <c r="E1987" s="230"/>
      <c r="F1987" s="231"/>
      <c r="G1987" s="232" t="s">
        <v>273</v>
      </c>
      <c r="H1987" s="233"/>
      <c r="I1987" s="167">
        <v>4.16</v>
      </c>
      <c r="J1987" s="234">
        <v>3.72</v>
      </c>
      <c r="K1987" s="235"/>
      <c r="L1987" s="167">
        <v>7.88</v>
      </c>
    </row>
    <row r="1988" spans="1:12">
      <c r="A1988" s="166">
        <v>260909</v>
      </c>
      <c r="B1988" s="229" t="s">
        <v>2042</v>
      </c>
      <c r="C1988" s="230"/>
      <c r="D1988" s="230"/>
      <c r="E1988" s="230"/>
      <c r="F1988" s="231"/>
      <c r="G1988" s="232" t="s">
        <v>273</v>
      </c>
      <c r="H1988" s="233"/>
      <c r="I1988" s="167">
        <v>4.33</v>
      </c>
      <c r="J1988" s="234">
        <v>6.47</v>
      </c>
      <c r="K1988" s="235"/>
      <c r="L1988" s="168">
        <v>10.8</v>
      </c>
    </row>
    <row r="1989" spans="1:12">
      <c r="A1989" s="166">
        <v>261000</v>
      </c>
      <c r="B1989" s="229" t="s">
        <v>2043</v>
      </c>
      <c r="C1989" s="230"/>
      <c r="D1989" s="230"/>
      <c r="E1989" s="230"/>
      <c r="F1989" s="231"/>
      <c r="G1989" s="232" t="s">
        <v>273</v>
      </c>
      <c r="H1989" s="233"/>
      <c r="I1989" s="167">
        <v>3.23</v>
      </c>
      <c r="J1989" s="234">
        <v>5.75</v>
      </c>
      <c r="K1989" s="235"/>
      <c r="L1989" s="167">
        <v>8.98</v>
      </c>
    </row>
    <row r="1990" spans="1:12">
      <c r="A1990" s="166">
        <v>261001</v>
      </c>
      <c r="B1990" s="229" t="s">
        <v>2044</v>
      </c>
      <c r="C1990" s="230"/>
      <c r="D1990" s="230"/>
      <c r="E1990" s="230"/>
      <c r="F1990" s="231"/>
      <c r="G1990" s="232" t="s">
        <v>273</v>
      </c>
      <c r="H1990" s="233"/>
      <c r="I1990" s="167">
        <v>2.82</v>
      </c>
      <c r="J1990" s="234">
        <v>5.72</v>
      </c>
      <c r="K1990" s="235"/>
      <c r="L1990" s="167">
        <v>8.5399999999999991</v>
      </c>
    </row>
    <row r="1991" spans="1:12">
      <c r="A1991" s="166">
        <v>261002</v>
      </c>
      <c r="B1991" s="229" t="s">
        <v>2045</v>
      </c>
      <c r="C1991" s="230"/>
      <c r="D1991" s="230"/>
      <c r="E1991" s="230"/>
      <c r="F1991" s="231"/>
      <c r="G1991" s="232" t="s">
        <v>273</v>
      </c>
      <c r="H1991" s="233"/>
      <c r="I1991" s="167">
        <v>9.14</v>
      </c>
      <c r="J1991" s="236">
        <v>10.07</v>
      </c>
      <c r="K1991" s="237"/>
      <c r="L1991" s="168">
        <v>19.21</v>
      </c>
    </row>
    <row r="1992" spans="1:12">
      <c r="A1992" s="166">
        <v>261003</v>
      </c>
      <c r="B1992" s="229" t="s">
        <v>2046</v>
      </c>
      <c r="C1992" s="230"/>
      <c r="D1992" s="230"/>
      <c r="E1992" s="230"/>
      <c r="F1992" s="231"/>
      <c r="G1992" s="232" t="s">
        <v>273</v>
      </c>
      <c r="H1992" s="233"/>
      <c r="I1992" s="168">
        <v>20.45</v>
      </c>
      <c r="J1992" s="234">
        <v>8.24</v>
      </c>
      <c r="K1992" s="235"/>
      <c r="L1992" s="168">
        <v>28.69</v>
      </c>
    </row>
    <row r="1993" spans="1:12">
      <c r="A1993" s="166">
        <v>261005</v>
      </c>
      <c r="B1993" s="229" t="s">
        <v>2047</v>
      </c>
      <c r="C1993" s="230"/>
      <c r="D1993" s="230"/>
      <c r="E1993" s="230"/>
      <c r="F1993" s="231"/>
      <c r="G1993" s="232" t="s">
        <v>273</v>
      </c>
      <c r="H1993" s="233"/>
      <c r="I1993" s="167">
        <v>0.41</v>
      </c>
      <c r="J1993" s="234">
        <v>0.72</v>
      </c>
      <c r="K1993" s="235"/>
      <c r="L1993" s="167">
        <v>1.1299999999999999</v>
      </c>
    </row>
    <row r="1994" spans="1:12">
      <c r="A1994" s="166">
        <v>261006</v>
      </c>
      <c r="B1994" s="229" t="s">
        <v>2048</v>
      </c>
      <c r="C1994" s="230"/>
      <c r="D1994" s="230"/>
      <c r="E1994" s="230"/>
      <c r="F1994" s="231"/>
      <c r="G1994" s="232" t="s">
        <v>273</v>
      </c>
      <c r="H1994" s="233"/>
      <c r="I1994" s="167">
        <v>2.02</v>
      </c>
      <c r="J1994" s="234">
        <v>3.28</v>
      </c>
      <c r="K1994" s="235"/>
      <c r="L1994" s="167">
        <v>5.3</v>
      </c>
    </row>
    <row r="1995" spans="1:12">
      <c r="A1995" s="166">
        <v>261008</v>
      </c>
      <c r="B1995" s="229" t="s">
        <v>2049</v>
      </c>
      <c r="C1995" s="230"/>
      <c r="D1995" s="230"/>
      <c r="E1995" s="230"/>
      <c r="F1995" s="231"/>
      <c r="G1995" s="232" t="s">
        <v>273</v>
      </c>
      <c r="H1995" s="233"/>
      <c r="I1995" s="167">
        <v>1.51</v>
      </c>
      <c r="J1995" s="234">
        <v>6.7</v>
      </c>
      <c r="K1995" s="235"/>
      <c r="L1995" s="167">
        <v>8.2100000000000009</v>
      </c>
    </row>
    <row r="1996" spans="1:12">
      <c r="A1996" s="166">
        <v>261009</v>
      </c>
      <c r="B1996" s="229" t="s">
        <v>2050</v>
      </c>
      <c r="C1996" s="230"/>
      <c r="D1996" s="230"/>
      <c r="E1996" s="230"/>
      <c r="F1996" s="231"/>
      <c r="G1996" s="232" t="s">
        <v>273</v>
      </c>
      <c r="H1996" s="233"/>
      <c r="I1996" s="167">
        <v>5.57</v>
      </c>
      <c r="J1996" s="234">
        <v>2.83</v>
      </c>
      <c r="K1996" s="235"/>
      <c r="L1996" s="167">
        <v>8.4</v>
      </c>
    </row>
    <row r="1997" spans="1:12">
      <c r="A1997" s="166">
        <v>261010</v>
      </c>
      <c r="B1997" s="229" t="s">
        <v>2051</v>
      </c>
      <c r="C1997" s="230"/>
      <c r="D1997" s="230"/>
      <c r="E1997" s="230"/>
      <c r="F1997" s="231"/>
      <c r="G1997" s="232" t="s">
        <v>273</v>
      </c>
      <c r="H1997" s="233"/>
      <c r="I1997" s="167">
        <v>1.56</v>
      </c>
      <c r="J1997" s="234">
        <v>3.93</v>
      </c>
      <c r="K1997" s="235"/>
      <c r="L1997" s="167">
        <v>5.49</v>
      </c>
    </row>
    <row r="1998" spans="1:12">
      <c r="A1998" s="166">
        <v>261090</v>
      </c>
      <c r="B1998" s="229" t="s">
        <v>2052</v>
      </c>
      <c r="C1998" s="230"/>
      <c r="D1998" s="230"/>
      <c r="E1998" s="230"/>
      <c r="F1998" s="231"/>
      <c r="G1998" s="232" t="s">
        <v>273</v>
      </c>
      <c r="H1998" s="233"/>
      <c r="I1998" s="167">
        <v>2.67</v>
      </c>
      <c r="J1998" s="234">
        <v>4.8</v>
      </c>
      <c r="K1998" s="235"/>
      <c r="L1998" s="167">
        <v>7.47</v>
      </c>
    </row>
    <row r="1999" spans="1:12">
      <c r="A1999" s="166">
        <v>261300</v>
      </c>
      <c r="B1999" s="229" t="s">
        <v>99</v>
      </c>
      <c r="C1999" s="230"/>
      <c r="D1999" s="230"/>
      <c r="E1999" s="230"/>
      <c r="F1999" s="231"/>
      <c r="G1999" s="232" t="s">
        <v>273</v>
      </c>
      <c r="H1999" s="233"/>
      <c r="I1999" s="167">
        <v>1.78</v>
      </c>
      <c r="J1999" s="234">
        <v>6.92</v>
      </c>
      <c r="K1999" s="235"/>
      <c r="L1999" s="167">
        <v>8.6999999999999993</v>
      </c>
    </row>
    <row r="2000" spans="1:12">
      <c r="A2000" s="166">
        <v>261301</v>
      </c>
      <c r="B2000" s="229" t="s">
        <v>2053</v>
      </c>
      <c r="C2000" s="230"/>
      <c r="D2000" s="230"/>
      <c r="E2000" s="230"/>
      <c r="F2000" s="231"/>
      <c r="G2000" s="232" t="s">
        <v>273</v>
      </c>
      <c r="H2000" s="233"/>
      <c r="I2000" s="167">
        <v>1.1399999999999999</v>
      </c>
      <c r="J2000" s="234">
        <v>4.79</v>
      </c>
      <c r="K2000" s="235"/>
      <c r="L2000" s="167">
        <v>5.93</v>
      </c>
    </row>
    <row r="2001" spans="1:12">
      <c r="A2001" s="166">
        <v>261302</v>
      </c>
      <c r="B2001" s="229" t="s">
        <v>2054</v>
      </c>
      <c r="C2001" s="230"/>
      <c r="D2001" s="230"/>
      <c r="E2001" s="230"/>
      <c r="F2001" s="231"/>
      <c r="G2001" s="232" t="s">
        <v>273</v>
      </c>
      <c r="H2001" s="233"/>
      <c r="I2001" s="167">
        <v>2.66</v>
      </c>
      <c r="J2001" s="234">
        <v>4.8</v>
      </c>
      <c r="K2001" s="235"/>
      <c r="L2001" s="167">
        <v>7.46</v>
      </c>
    </row>
    <row r="2002" spans="1:12">
      <c r="A2002" s="166">
        <v>261303</v>
      </c>
      <c r="B2002" s="229" t="s">
        <v>100</v>
      </c>
      <c r="C2002" s="230"/>
      <c r="D2002" s="230"/>
      <c r="E2002" s="230"/>
      <c r="F2002" s="231"/>
      <c r="G2002" s="232" t="s">
        <v>273</v>
      </c>
      <c r="H2002" s="233"/>
      <c r="I2002" s="167">
        <v>3.56</v>
      </c>
      <c r="J2002" s="234">
        <v>5.72</v>
      </c>
      <c r="K2002" s="235"/>
      <c r="L2002" s="167">
        <v>9.2799999999999994</v>
      </c>
    </row>
    <row r="2003" spans="1:12">
      <c r="A2003" s="166">
        <v>261304</v>
      </c>
      <c r="B2003" s="229" t="s">
        <v>2055</v>
      </c>
      <c r="C2003" s="230"/>
      <c r="D2003" s="230"/>
      <c r="E2003" s="230"/>
      <c r="F2003" s="231"/>
      <c r="G2003" s="232" t="s">
        <v>273</v>
      </c>
      <c r="H2003" s="233"/>
      <c r="I2003" s="167">
        <v>2.81</v>
      </c>
      <c r="J2003" s="234">
        <v>8.24</v>
      </c>
      <c r="K2003" s="235"/>
      <c r="L2003" s="168">
        <v>11.05</v>
      </c>
    </row>
    <row r="2004" spans="1:12">
      <c r="A2004" s="166">
        <v>261305</v>
      </c>
      <c r="B2004" s="229" t="s">
        <v>2056</v>
      </c>
      <c r="C2004" s="230"/>
      <c r="D2004" s="230"/>
      <c r="E2004" s="230"/>
      <c r="F2004" s="231"/>
      <c r="G2004" s="232" t="s">
        <v>273</v>
      </c>
      <c r="H2004" s="233"/>
      <c r="I2004" s="167">
        <v>1.81</v>
      </c>
      <c r="J2004" s="234">
        <v>5.71</v>
      </c>
      <c r="K2004" s="235"/>
      <c r="L2004" s="167">
        <v>7.52</v>
      </c>
    </row>
    <row r="2005" spans="1:12">
      <c r="A2005" s="166">
        <v>261306</v>
      </c>
      <c r="B2005" s="229" t="s">
        <v>2057</v>
      </c>
      <c r="C2005" s="230"/>
      <c r="D2005" s="230"/>
      <c r="E2005" s="230"/>
      <c r="F2005" s="231"/>
      <c r="G2005" s="232" t="s">
        <v>273</v>
      </c>
      <c r="H2005" s="233"/>
      <c r="I2005" s="167">
        <v>1.35</v>
      </c>
      <c r="J2005" s="234">
        <v>2.46</v>
      </c>
      <c r="K2005" s="235"/>
      <c r="L2005" s="167">
        <v>3.81</v>
      </c>
    </row>
    <row r="2006" spans="1:12">
      <c r="A2006" s="166">
        <v>261307</v>
      </c>
      <c r="B2006" s="229" t="s">
        <v>2058</v>
      </c>
      <c r="C2006" s="230"/>
      <c r="D2006" s="230"/>
      <c r="E2006" s="230"/>
      <c r="F2006" s="231"/>
      <c r="G2006" s="232" t="s">
        <v>273</v>
      </c>
      <c r="H2006" s="233"/>
      <c r="I2006" s="167">
        <v>2.25</v>
      </c>
      <c r="J2006" s="234">
        <v>4.09</v>
      </c>
      <c r="K2006" s="235"/>
      <c r="L2006" s="167">
        <v>6.34</v>
      </c>
    </row>
    <row r="2007" spans="1:12">
      <c r="A2007" s="166">
        <v>261308</v>
      </c>
      <c r="B2007" s="229" t="s">
        <v>102</v>
      </c>
      <c r="C2007" s="230"/>
      <c r="D2007" s="230"/>
      <c r="E2007" s="230"/>
      <c r="F2007" s="231"/>
      <c r="G2007" s="232" t="s">
        <v>273</v>
      </c>
      <c r="H2007" s="233"/>
      <c r="I2007" s="167">
        <v>3.15</v>
      </c>
      <c r="J2007" s="234">
        <v>4.91</v>
      </c>
      <c r="K2007" s="235"/>
      <c r="L2007" s="167">
        <v>8.06</v>
      </c>
    </row>
    <row r="2008" spans="1:12">
      <c r="A2008" s="166">
        <v>261401</v>
      </c>
      <c r="B2008" s="229" t="s">
        <v>2059</v>
      </c>
      <c r="C2008" s="230"/>
      <c r="D2008" s="230"/>
      <c r="E2008" s="230"/>
      <c r="F2008" s="231"/>
      <c r="G2008" s="232" t="s">
        <v>273</v>
      </c>
      <c r="H2008" s="233"/>
      <c r="I2008" s="167">
        <v>5.32</v>
      </c>
      <c r="J2008" s="234">
        <v>8.24</v>
      </c>
      <c r="K2008" s="235"/>
      <c r="L2008" s="168">
        <v>13.56</v>
      </c>
    </row>
    <row r="2009" spans="1:12">
      <c r="A2009" s="166">
        <v>261501</v>
      </c>
      <c r="B2009" s="229" t="s">
        <v>2060</v>
      </c>
      <c r="C2009" s="230"/>
      <c r="D2009" s="230"/>
      <c r="E2009" s="230"/>
      <c r="F2009" s="231"/>
      <c r="G2009" s="232" t="s">
        <v>273</v>
      </c>
      <c r="H2009" s="233"/>
      <c r="I2009" s="167">
        <v>4.25</v>
      </c>
      <c r="J2009" s="234">
        <v>8.24</v>
      </c>
      <c r="K2009" s="235"/>
      <c r="L2009" s="168">
        <v>12.49</v>
      </c>
    </row>
    <row r="2010" spans="1:12">
      <c r="A2010" s="166">
        <v>261502</v>
      </c>
      <c r="B2010" s="229" t="s">
        <v>2061</v>
      </c>
      <c r="C2010" s="230"/>
      <c r="D2010" s="230"/>
      <c r="E2010" s="230"/>
      <c r="F2010" s="231"/>
      <c r="G2010" s="232" t="s">
        <v>273</v>
      </c>
      <c r="H2010" s="233"/>
      <c r="I2010" s="167">
        <v>2.93</v>
      </c>
      <c r="J2010" s="236">
        <v>10.63</v>
      </c>
      <c r="K2010" s="237"/>
      <c r="L2010" s="168">
        <v>13.56</v>
      </c>
    </row>
    <row r="2011" spans="1:12">
      <c r="A2011" s="166">
        <v>261503</v>
      </c>
      <c r="B2011" s="229" t="s">
        <v>2062</v>
      </c>
      <c r="C2011" s="230"/>
      <c r="D2011" s="230"/>
      <c r="E2011" s="230"/>
      <c r="F2011" s="231"/>
      <c r="G2011" s="232" t="s">
        <v>273</v>
      </c>
      <c r="H2011" s="233"/>
      <c r="I2011" s="167">
        <v>2.9</v>
      </c>
      <c r="J2011" s="234">
        <v>9.2899999999999991</v>
      </c>
      <c r="K2011" s="235"/>
      <c r="L2011" s="168">
        <v>12.19</v>
      </c>
    </row>
    <row r="2012" spans="1:12">
      <c r="A2012" s="166">
        <v>261504</v>
      </c>
      <c r="B2012" s="229" t="s">
        <v>2063</v>
      </c>
      <c r="C2012" s="230"/>
      <c r="D2012" s="230"/>
      <c r="E2012" s="230"/>
      <c r="F2012" s="231"/>
      <c r="G2012" s="232" t="s">
        <v>273</v>
      </c>
      <c r="H2012" s="233"/>
      <c r="I2012" s="167">
        <v>1.49</v>
      </c>
      <c r="J2012" s="234">
        <v>6.7</v>
      </c>
      <c r="K2012" s="235"/>
      <c r="L2012" s="167">
        <v>8.19</v>
      </c>
    </row>
    <row r="2013" spans="1:12">
      <c r="A2013" s="166">
        <v>261548</v>
      </c>
      <c r="B2013" s="229" t="s">
        <v>2064</v>
      </c>
      <c r="C2013" s="230"/>
      <c r="D2013" s="230"/>
      <c r="E2013" s="230"/>
      <c r="F2013" s="231"/>
      <c r="G2013" s="232" t="s">
        <v>273</v>
      </c>
      <c r="H2013" s="233"/>
      <c r="I2013" s="167">
        <v>2.44</v>
      </c>
      <c r="J2013" s="234">
        <v>3.76</v>
      </c>
      <c r="K2013" s="235"/>
      <c r="L2013" s="167">
        <v>6.2</v>
      </c>
    </row>
    <row r="2014" spans="1:12">
      <c r="A2014" s="166">
        <v>261550</v>
      </c>
      <c r="B2014" s="229" t="s">
        <v>2065</v>
      </c>
      <c r="C2014" s="230"/>
      <c r="D2014" s="230"/>
      <c r="E2014" s="230"/>
      <c r="F2014" s="231"/>
      <c r="G2014" s="232" t="s">
        <v>273</v>
      </c>
      <c r="H2014" s="233"/>
      <c r="I2014" s="167">
        <v>4.42</v>
      </c>
      <c r="J2014" s="234">
        <v>6.47</v>
      </c>
      <c r="K2014" s="235"/>
      <c r="L2014" s="168">
        <v>10.89</v>
      </c>
    </row>
    <row r="2015" spans="1:12">
      <c r="A2015" s="166">
        <v>261560</v>
      </c>
      <c r="B2015" s="229" t="s">
        <v>104</v>
      </c>
      <c r="C2015" s="230"/>
      <c r="D2015" s="230"/>
      <c r="E2015" s="230"/>
      <c r="F2015" s="231"/>
      <c r="G2015" s="232" t="s">
        <v>273</v>
      </c>
      <c r="H2015" s="233"/>
      <c r="I2015" s="167">
        <v>5.6</v>
      </c>
      <c r="J2015" s="236">
        <v>10.63</v>
      </c>
      <c r="K2015" s="237"/>
      <c r="L2015" s="168">
        <v>16.23</v>
      </c>
    </row>
    <row r="2016" spans="1:12">
      <c r="A2016" s="166">
        <v>261602</v>
      </c>
      <c r="B2016" s="229" t="s">
        <v>105</v>
      </c>
      <c r="C2016" s="230"/>
      <c r="D2016" s="230"/>
      <c r="E2016" s="230"/>
      <c r="F2016" s="231"/>
      <c r="G2016" s="232" t="s">
        <v>273</v>
      </c>
      <c r="H2016" s="233"/>
      <c r="I2016" s="167">
        <v>4.28</v>
      </c>
      <c r="J2016" s="236">
        <v>10.63</v>
      </c>
      <c r="K2016" s="237"/>
      <c r="L2016" s="168">
        <v>14.91</v>
      </c>
    </row>
    <row r="2017" spans="1:12">
      <c r="A2017" s="166">
        <v>261603</v>
      </c>
      <c r="B2017" s="229" t="s">
        <v>2066</v>
      </c>
      <c r="C2017" s="230"/>
      <c r="D2017" s="230"/>
      <c r="E2017" s="230"/>
      <c r="F2017" s="231"/>
      <c r="G2017" s="232" t="s">
        <v>273</v>
      </c>
      <c r="H2017" s="233"/>
      <c r="I2017" s="167">
        <v>2.58</v>
      </c>
      <c r="J2017" s="236">
        <v>10.63</v>
      </c>
      <c r="K2017" s="237"/>
      <c r="L2017" s="168">
        <v>13.21</v>
      </c>
    </row>
    <row r="2018" spans="1:12">
      <c r="A2018" s="166">
        <v>261604</v>
      </c>
      <c r="B2018" s="229" t="s">
        <v>2067</v>
      </c>
      <c r="C2018" s="230"/>
      <c r="D2018" s="230"/>
      <c r="E2018" s="230"/>
      <c r="F2018" s="231"/>
      <c r="G2018" s="232" t="s">
        <v>273</v>
      </c>
      <c r="H2018" s="233"/>
      <c r="I2018" s="167">
        <v>2.4900000000000002</v>
      </c>
      <c r="J2018" s="234">
        <v>2.64</v>
      </c>
      <c r="K2018" s="235"/>
      <c r="L2018" s="167">
        <v>5.13</v>
      </c>
    </row>
    <row r="2019" spans="1:12">
      <c r="A2019" s="166">
        <v>261605</v>
      </c>
      <c r="B2019" s="229" t="s">
        <v>2068</v>
      </c>
      <c r="C2019" s="230"/>
      <c r="D2019" s="230"/>
      <c r="E2019" s="230"/>
      <c r="F2019" s="231"/>
      <c r="G2019" s="232" t="s">
        <v>281</v>
      </c>
      <c r="H2019" s="233"/>
      <c r="I2019" s="168">
        <v>77.25</v>
      </c>
      <c r="J2019" s="238">
        <v>109.68</v>
      </c>
      <c r="K2019" s="239"/>
      <c r="L2019" s="169">
        <v>186.93</v>
      </c>
    </row>
    <row r="2020" spans="1:12">
      <c r="A2020" s="166">
        <v>261606</v>
      </c>
      <c r="B2020" s="229" t="s">
        <v>2069</v>
      </c>
      <c r="C2020" s="230"/>
      <c r="D2020" s="230"/>
      <c r="E2020" s="230"/>
      <c r="F2020" s="231"/>
      <c r="G2020" s="232" t="s">
        <v>273</v>
      </c>
      <c r="H2020" s="233"/>
      <c r="I2020" s="168">
        <v>12.88</v>
      </c>
      <c r="J2020" s="236">
        <v>18.28</v>
      </c>
      <c r="K2020" s="237"/>
      <c r="L2020" s="168">
        <v>31.16</v>
      </c>
    </row>
    <row r="2021" spans="1:12">
      <c r="A2021" s="166">
        <v>261607</v>
      </c>
      <c r="B2021" s="229" t="s">
        <v>2070</v>
      </c>
      <c r="C2021" s="230"/>
      <c r="D2021" s="230"/>
      <c r="E2021" s="230"/>
      <c r="F2021" s="231"/>
      <c r="G2021" s="232" t="s">
        <v>273</v>
      </c>
      <c r="H2021" s="233"/>
      <c r="I2021" s="167">
        <v>2.76</v>
      </c>
      <c r="J2021" s="236">
        <v>32.6</v>
      </c>
      <c r="K2021" s="237"/>
      <c r="L2021" s="168">
        <v>35.36</v>
      </c>
    </row>
    <row r="2022" spans="1:12">
      <c r="A2022" s="166">
        <v>261609</v>
      </c>
      <c r="B2022" s="229" t="s">
        <v>2071</v>
      </c>
      <c r="C2022" s="230"/>
      <c r="D2022" s="230"/>
      <c r="E2022" s="230"/>
      <c r="F2022" s="231"/>
      <c r="G2022" s="232" t="s">
        <v>273</v>
      </c>
      <c r="H2022" s="233"/>
      <c r="I2022" s="167">
        <v>5.39</v>
      </c>
      <c r="J2022" s="234">
        <v>2.83</v>
      </c>
      <c r="K2022" s="235"/>
      <c r="L2022" s="167">
        <v>8.2200000000000006</v>
      </c>
    </row>
    <row r="2023" spans="1:12">
      <c r="A2023" s="166">
        <v>261610</v>
      </c>
      <c r="B2023" s="229" t="s">
        <v>2072</v>
      </c>
      <c r="C2023" s="230"/>
      <c r="D2023" s="230"/>
      <c r="E2023" s="230"/>
      <c r="F2023" s="231"/>
      <c r="G2023" s="232" t="s">
        <v>273</v>
      </c>
      <c r="H2023" s="233"/>
      <c r="I2023" s="167">
        <v>3.46</v>
      </c>
      <c r="J2023" s="234">
        <v>1.7</v>
      </c>
      <c r="K2023" s="235"/>
      <c r="L2023" s="167">
        <v>5.16</v>
      </c>
    </row>
    <row r="2024" spans="1:12">
      <c r="A2024" s="166">
        <v>261611</v>
      </c>
      <c r="B2024" s="229" t="s">
        <v>2073</v>
      </c>
      <c r="C2024" s="230"/>
      <c r="D2024" s="230"/>
      <c r="E2024" s="230"/>
      <c r="F2024" s="231"/>
      <c r="G2024" s="232" t="s">
        <v>273</v>
      </c>
      <c r="H2024" s="233"/>
      <c r="I2024" s="167">
        <v>5.61</v>
      </c>
      <c r="J2024" s="234">
        <v>2.83</v>
      </c>
      <c r="K2024" s="235"/>
      <c r="L2024" s="167">
        <v>8.44</v>
      </c>
    </row>
    <row r="2025" spans="1:12">
      <c r="A2025" s="166">
        <v>261620</v>
      </c>
      <c r="B2025" s="229" t="s">
        <v>2074</v>
      </c>
      <c r="C2025" s="230"/>
      <c r="D2025" s="230"/>
      <c r="E2025" s="230"/>
      <c r="F2025" s="231"/>
      <c r="G2025" s="232" t="s">
        <v>273</v>
      </c>
      <c r="H2025" s="233"/>
      <c r="I2025" s="167">
        <v>1.54</v>
      </c>
      <c r="J2025" s="236">
        <v>97.35</v>
      </c>
      <c r="K2025" s="237"/>
      <c r="L2025" s="168">
        <v>98.89</v>
      </c>
    </row>
    <row r="2026" spans="1:12">
      <c r="A2026" s="166">
        <v>261623</v>
      </c>
      <c r="B2026" s="229" t="s">
        <v>2075</v>
      </c>
      <c r="C2026" s="230"/>
      <c r="D2026" s="230"/>
      <c r="E2026" s="230"/>
      <c r="F2026" s="231"/>
      <c r="G2026" s="232" t="s">
        <v>273</v>
      </c>
      <c r="H2026" s="233"/>
      <c r="I2026" s="167">
        <v>2.31</v>
      </c>
      <c r="J2026" s="238">
        <v>225.02</v>
      </c>
      <c r="K2026" s="239"/>
      <c r="L2026" s="169">
        <v>227.33</v>
      </c>
    </row>
    <row r="2027" spans="1:12">
      <c r="A2027" s="166">
        <v>261700</v>
      </c>
      <c r="B2027" s="229" t="s">
        <v>2076</v>
      </c>
      <c r="C2027" s="230"/>
      <c r="D2027" s="230"/>
      <c r="E2027" s="230"/>
      <c r="F2027" s="231"/>
      <c r="G2027" s="232" t="s">
        <v>301</v>
      </c>
      <c r="H2027" s="233"/>
      <c r="I2027" s="167">
        <v>0.31</v>
      </c>
      <c r="J2027" s="234">
        <v>6.7</v>
      </c>
      <c r="K2027" s="235"/>
      <c r="L2027" s="167">
        <v>7.01</v>
      </c>
    </row>
    <row r="2028" spans="1:12">
      <c r="A2028" s="166">
        <v>261703</v>
      </c>
      <c r="B2028" s="229" t="s">
        <v>2354</v>
      </c>
      <c r="C2028" s="230"/>
      <c r="D2028" s="230"/>
      <c r="E2028" s="230"/>
      <c r="F2028" s="231"/>
      <c r="G2028" s="232" t="s">
        <v>273</v>
      </c>
      <c r="H2028" s="233"/>
      <c r="I2028" s="167">
        <v>1.86</v>
      </c>
      <c r="J2028" s="234">
        <v>6.47</v>
      </c>
      <c r="K2028" s="235"/>
      <c r="L2028" s="167">
        <v>8.33</v>
      </c>
    </row>
    <row r="2029" spans="1:12">
      <c r="A2029" s="171">
        <v>189</v>
      </c>
      <c r="B2029" s="242" t="s">
        <v>21</v>
      </c>
      <c r="C2029" s="243"/>
      <c r="D2029" s="243"/>
      <c r="E2029" s="243"/>
      <c r="F2029" s="243"/>
      <c r="G2029" s="243"/>
      <c r="H2029" s="243"/>
      <c r="I2029" s="243"/>
      <c r="J2029" s="243"/>
      <c r="K2029" s="243"/>
      <c r="L2029" s="244"/>
    </row>
    <row r="2030" spans="1:12">
      <c r="A2030" s="166">
        <v>270000</v>
      </c>
      <c r="B2030" s="229" t="s">
        <v>21</v>
      </c>
      <c r="C2030" s="230"/>
      <c r="D2030" s="230"/>
      <c r="E2030" s="230"/>
      <c r="F2030" s="231"/>
      <c r="G2030" s="232"/>
      <c r="H2030" s="233"/>
      <c r="I2030" s="167">
        <v>0</v>
      </c>
      <c r="J2030" s="234">
        <v>0</v>
      </c>
      <c r="K2030" s="235"/>
      <c r="L2030" s="167">
        <v>0</v>
      </c>
    </row>
    <row r="2031" spans="1:12">
      <c r="A2031" s="166">
        <v>270105</v>
      </c>
      <c r="B2031" s="229" t="s">
        <v>2077</v>
      </c>
      <c r="C2031" s="230"/>
      <c r="D2031" s="230"/>
      <c r="E2031" s="230"/>
      <c r="F2031" s="231"/>
      <c r="G2031" s="232" t="s">
        <v>273</v>
      </c>
      <c r="H2031" s="233"/>
      <c r="I2031" s="167">
        <v>5.5</v>
      </c>
      <c r="J2031" s="234">
        <v>0</v>
      </c>
      <c r="K2031" s="235"/>
      <c r="L2031" s="167">
        <v>5.5</v>
      </c>
    </row>
    <row r="2032" spans="1:12">
      <c r="A2032" s="166">
        <v>270202</v>
      </c>
      <c r="B2032" s="229" t="s">
        <v>2078</v>
      </c>
      <c r="C2032" s="230"/>
      <c r="D2032" s="230"/>
      <c r="E2032" s="230"/>
      <c r="F2032" s="231"/>
      <c r="G2032" s="232" t="s">
        <v>273</v>
      </c>
      <c r="H2032" s="233"/>
      <c r="I2032" s="167">
        <v>2.06</v>
      </c>
      <c r="J2032" s="234">
        <v>7.44</v>
      </c>
      <c r="K2032" s="235"/>
      <c r="L2032" s="167">
        <v>9.5</v>
      </c>
    </row>
    <row r="2033" spans="1:12">
      <c r="A2033" s="166">
        <v>270205</v>
      </c>
      <c r="B2033" s="229" t="s">
        <v>2079</v>
      </c>
      <c r="C2033" s="230"/>
      <c r="D2033" s="230"/>
      <c r="E2033" s="230"/>
      <c r="F2033" s="231"/>
      <c r="G2033" s="232" t="s">
        <v>281</v>
      </c>
      <c r="H2033" s="233"/>
      <c r="I2033" s="168">
        <v>80.25</v>
      </c>
      <c r="J2033" s="236">
        <v>27.83</v>
      </c>
      <c r="K2033" s="237"/>
      <c r="L2033" s="169">
        <v>108.08</v>
      </c>
    </row>
    <row r="2034" spans="1:12">
      <c r="A2034" s="166">
        <v>270206</v>
      </c>
      <c r="B2034" s="229" t="s">
        <v>2080</v>
      </c>
      <c r="C2034" s="230"/>
      <c r="D2034" s="230"/>
      <c r="E2034" s="230"/>
      <c r="F2034" s="231"/>
      <c r="G2034" s="232" t="s">
        <v>273</v>
      </c>
      <c r="H2034" s="233"/>
      <c r="I2034" s="167">
        <v>0.89</v>
      </c>
      <c r="J2034" s="234">
        <v>0.76</v>
      </c>
      <c r="K2034" s="235"/>
      <c r="L2034" s="167">
        <v>1.65</v>
      </c>
    </row>
    <row r="2035" spans="1:12">
      <c r="A2035" s="166">
        <v>270207</v>
      </c>
      <c r="B2035" s="229" t="s">
        <v>131</v>
      </c>
      <c r="C2035" s="230"/>
      <c r="D2035" s="230"/>
      <c r="E2035" s="230"/>
      <c r="F2035" s="231"/>
      <c r="G2035" s="232" t="s">
        <v>273</v>
      </c>
      <c r="H2035" s="233"/>
      <c r="I2035" s="167">
        <v>4.74</v>
      </c>
      <c r="J2035" s="234">
        <v>5.57</v>
      </c>
      <c r="K2035" s="235"/>
      <c r="L2035" s="168">
        <v>10.31</v>
      </c>
    </row>
    <row r="2036" spans="1:12">
      <c r="A2036" s="166">
        <v>270210</v>
      </c>
      <c r="B2036" s="229" t="s">
        <v>2081</v>
      </c>
      <c r="C2036" s="230"/>
      <c r="D2036" s="230"/>
      <c r="E2036" s="230"/>
      <c r="F2036" s="231"/>
      <c r="G2036" s="232" t="s">
        <v>273</v>
      </c>
      <c r="H2036" s="233"/>
      <c r="I2036" s="167">
        <v>5.24</v>
      </c>
      <c r="J2036" s="234">
        <v>5.01</v>
      </c>
      <c r="K2036" s="235"/>
      <c r="L2036" s="168">
        <v>10.25</v>
      </c>
    </row>
    <row r="2037" spans="1:12">
      <c r="A2037" s="166">
        <v>270211</v>
      </c>
      <c r="B2037" s="229" t="s">
        <v>2082</v>
      </c>
      <c r="C2037" s="230"/>
      <c r="D2037" s="230"/>
      <c r="E2037" s="230"/>
      <c r="F2037" s="231"/>
      <c r="G2037" s="232" t="s">
        <v>334</v>
      </c>
      <c r="H2037" s="233"/>
      <c r="I2037" s="167">
        <v>0.71</v>
      </c>
      <c r="J2037" s="234">
        <v>9.86</v>
      </c>
      <c r="K2037" s="235"/>
      <c r="L2037" s="168">
        <v>10.57</v>
      </c>
    </row>
    <row r="2038" spans="1:12">
      <c r="A2038" s="166">
        <v>270212</v>
      </c>
      <c r="B2038" s="229" t="s">
        <v>2083</v>
      </c>
      <c r="C2038" s="230"/>
      <c r="D2038" s="230"/>
      <c r="E2038" s="230"/>
      <c r="F2038" s="231"/>
      <c r="G2038" s="232" t="s">
        <v>334</v>
      </c>
      <c r="H2038" s="233"/>
      <c r="I2038" s="167">
        <v>4.29</v>
      </c>
      <c r="J2038" s="236">
        <v>23.8</v>
      </c>
      <c r="K2038" s="237"/>
      <c r="L2038" s="168">
        <v>28.09</v>
      </c>
    </row>
    <row r="2039" spans="1:12">
      <c r="A2039" s="166">
        <v>270213</v>
      </c>
      <c r="B2039" s="229" t="s">
        <v>2084</v>
      </c>
      <c r="C2039" s="230"/>
      <c r="D2039" s="230"/>
      <c r="E2039" s="230"/>
      <c r="F2039" s="231"/>
      <c r="G2039" s="232" t="s">
        <v>273</v>
      </c>
      <c r="H2039" s="233"/>
      <c r="I2039" s="167">
        <v>1.1599999999999999</v>
      </c>
      <c r="J2039" s="236">
        <v>10.94</v>
      </c>
      <c r="K2039" s="237"/>
      <c r="L2039" s="168">
        <v>12.1</v>
      </c>
    </row>
    <row r="2040" spans="1:12">
      <c r="A2040" s="166">
        <v>270215</v>
      </c>
      <c r="B2040" s="229" t="s">
        <v>2085</v>
      </c>
      <c r="C2040" s="230"/>
      <c r="D2040" s="230"/>
      <c r="E2040" s="230"/>
      <c r="F2040" s="231"/>
      <c r="G2040" s="232" t="s">
        <v>273</v>
      </c>
      <c r="H2040" s="233"/>
      <c r="I2040" s="168">
        <v>35.04</v>
      </c>
      <c r="J2040" s="234">
        <v>6.77</v>
      </c>
      <c r="K2040" s="235"/>
      <c r="L2040" s="168">
        <v>41.81</v>
      </c>
    </row>
    <row r="2041" spans="1:12">
      <c r="A2041" s="166">
        <v>270230</v>
      </c>
      <c r="B2041" s="229" t="s">
        <v>2086</v>
      </c>
      <c r="C2041" s="230"/>
      <c r="D2041" s="230"/>
      <c r="E2041" s="230"/>
      <c r="F2041" s="231"/>
      <c r="G2041" s="232" t="s">
        <v>273</v>
      </c>
      <c r="H2041" s="233"/>
      <c r="I2041" s="168">
        <v>26.26</v>
      </c>
      <c r="J2041" s="234">
        <v>7.42</v>
      </c>
      <c r="K2041" s="235"/>
      <c r="L2041" s="168">
        <v>33.68</v>
      </c>
    </row>
    <row r="2042" spans="1:12">
      <c r="A2042" s="166">
        <v>270232</v>
      </c>
      <c r="B2042" s="229" t="s">
        <v>2087</v>
      </c>
      <c r="C2042" s="230"/>
      <c r="D2042" s="230"/>
      <c r="E2042" s="230"/>
      <c r="F2042" s="231"/>
      <c r="G2042" s="232" t="s">
        <v>273</v>
      </c>
      <c r="H2042" s="233"/>
      <c r="I2042" s="168">
        <v>34.94</v>
      </c>
      <c r="J2042" s="234">
        <v>7.42</v>
      </c>
      <c r="K2042" s="235"/>
      <c r="L2042" s="168">
        <v>42.36</v>
      </c>
    </row>
    <row r="2043" spans="1:12">
      <c r="A2043" s="166">
        <v>270234</v>
      </c>
      <c r="B2043" s="229" t="s">
        <v>2088</v>
      </c>
      <c r="C2043" s="230"/>
      <c r="D2043" s="230"/>
      <c r="E2043" s="230"/>
      <c r="F2043" s="231"/>
      <c r="G2043" s="232" t="s">
        <v>273</v>
      </c>
      <c r="H2043" s="233"/>
      <c r="I2043" s="168">
        <v>43.78</v>
      </c>
      <c r="J2043" s="234">
        <v>7.42</v>
      </c>
      <c r="K2043" s="235"/>
      <c r="L2043" s="168">
        <v>51.2</v>
      </c>
    </row>
    <row r="2044" spans="1:12">
      <c r="A2044" s="166">
        <v>270236</v>
      </c>
      <c r="B2044" s="229" t="s">
        <v>2089</v>
      </c>
      <c r="C2044" s="230"/>
      <c r="D2044" s="230"/>
      <c r="E2044" s="230"/>
      <c r="F2044" s="231"/>
      <c r="G2044" s="232" t="s">
        <v>273</v>
      </c>
      <c r="H2044" s="233"/>
      <c r="I2044" s="168">
        <v>52.06</v>
      </c>
      <c r="J2044" s="234">
        <v>7.42</v>
      </c>
      <c r="K2044" s="235"/>
      <c r="L2044" s="168">
        <v>59.48</v>
      </c>
    </row>
    <row r="2045" spans="1:12">
      <c r="A2045" s="166">
        <v>270310</v>
      </c>
      <c r="B2045" s="229" t="s">
        <v>2090</v>
      </c>
      <c r="C2045" s="230"/>
      <c r="D2045" s="230"/>
      <c r="E2045" s="230"/>
      <c r="F2045" s="231"/>
      <c r="G2045" s="232" t="s">
        <v>273</v>
      </c>
      <c r="H2045" s="233"/>
      <c r="I2045" s="168">
        <v>44.41</v>
      </c>
      <c r="J2045" s="236">
        <v>34.58</v>
      </c>
      <c r="K2045" s="237"/>
      <c r="L2045" s="168">
        <v>78.989999999999995</v>
      </c>
    </row>
    <row r="2046" spans="1:12">
      <c r="A2046" s="166">
        <v>270312</v>
      </c>
      <c r="B2046" s="229" t="s">
        <v>57</v>
      </c>
      <c r="C2046" s="230"/>
      <c r="D2046" s="230"/>
      <c r="E2046" s="230"/>
      <c r="F2046" s="231"/>
      <c r="G2046" s="232" t="s">
        <v>273</v>
      </c>
      <c r="H2046" s="233"/>
      <c r="I2046" s="168">
        <v>42.82</v>
      </c>
      <c r="J2046" s="236">
        <v>34.1</v>
      </c>
      <c r="K2046" s="237"/>
      <c r="L2046" s="168">
        <v>76.92</v>
      </c>
    </row>
    <row r="2047" spans="1:12">
      <c r="A2047" s="166">
        <v>270314</v>
      </c>
      <c r="B2047" s="229" t="s">
        <v>2091</v>
      </c>
      <c r="C2047" s="230"/>
      <c r="D2047" s="230"/>
      <c r="E2047" s="230"/>
      <c r="F2047" s="231"/>
      <c r="G2047" s="232" t="s">
        <v>273</v>
      </c>
      <c r="H2047" s="233"/>
      <c r="I2047" s="168">
        <v>44.3</v>
      </c>
      <c r="J2047" s="236">
        <v>34.86</v>
      </c>
      <c r="K2047" s="237"/>
      <c r="L2047" s="168">
        <v>79.16</v>
      </c>
    </row>
    <row r="2048" spans="1:12">
      <c r="A2048" s="166">
        <v>270501</v>
      </c>
      <c r="B2048" s="229" t="s">
        <v>134</v>
      </c>
      <c r="C2048" s="230"/>
      <c r="D2048" s="230"/>
      <c r="E2048" s="230"/>
      <c r="F2048" s="231"/>
      <c r="G2048" s="232" t="s">
        <v>273</v>
      </c>
      <c r="H2048" s="233"/>
      <c r="I2048" s="167">
        <v>0.53</v>
      </c>
      <c r="J2048" s="234">
        <v>1.52</v>
      </c>
      <c r="K2048" s="235"/>
      <c r="L2048" s="167">
        <v>2.0499999999999998</v>
      </c>
    </row>
    <row r="2049" spans="1:12">
      <c r="A2049" s="166">
        <v>270502</v>
      </c>
      <c r="B2049" s="229" t="s">
        <v>2092</v>
      </c>
      <c r="C2049" s="230"/>
      <c r="D2049" s="230"/>
      <c r="E2049" s="230"/>
      <c r="F2049" s="231"/>
      <c r="G2049" s="232" t="s">
        <v>273</v>
      </c>
      <c r="H2049" s="233"/>
      <c r="I2049" s="167">
        <v>0.49</v>
      </c>
      <c r="J2049" s="234">
        <v>1.36</v>
      </c>
      <c r="K2049" s="235"/>
      <c r="L2049" s="167">
        <v>1.85</v>
      </c>
    </row>
    <row r="2050" spans="1:12">
      <c r="A2050" s="166">
        <v>270503</v>
      </c>
      <c r="B2050" s="229" t="s">
        <v>2093</v>
      </c>
      <c r="C2050" s="230"/>
      <c r="D2050" s="230"/>
      <c r="E2050" s="230"/>
      <c r="F2050" s="231"/>
      <c r="G2050" s="232" t="s">
        <v>273</v>
      </c>
      <c r="H2050" s="233"/>
      <c r="I2050" s="168">
        <v>51.71</v>
      </c>
      <c r="J2050" s="234">
        <v>7.42</v>
      </c>
      <c r="K2050" s="235"/>
      <c r="L2050" s="168">
        <v>59.13</v>
      </c>
    </row>
    <row r="2051" spans="1:12">
      <c r="A2051" s="166">
        <v>270504</v>
      </c>
      <c r="B2051" s="229" t="s">
        <v>2094</v>
      </c>
      <c r="C2051" s="230"/>
      <c r="D2051" s="230"/>
      <c r="E2051" s="230"/>
      <c r="F2051" s="231"/>
      <c r="G2051" s="232" t="s">
        <v>273</v>
      </c>
      <c r="H2051" s="233"/>
      <c r="I2051" s="168">
        <v>34.979999999999997</v>
      </c>
      <c r="J2051" s="234">
        <v>7.42</v>
      </c>
      <c r="K2051" s="235"/>
      <c r="L2051" s="168">
        <v>42.4</v>
      </c>
    </row>
    <row r="2052" spans="1:12">
      <c r="A2052" s="166">
        <v>270601</v>
      </c>
      <c r="B2052" s="229" t="s">
        <v>2095</v>
      </c>
      <c r="C2052" s="230"/>
      <c r="D2052" s="230"/>
      <c r="E2052" s="230"/>
      <c r="F2052" s="231"/>
      <c r="G2052" s="232" t="s">
        <v>273</v>
      </c>
      <c r="H2052" s="233"/>
      <c r="I2052" s="168">
        <v>63.43</v>
      </c>
      <c r="J2052" s="234">
        <v>7.42</v>
      </c>
      <c r="K2052" s="235"/>
      <c r="L2052" s="168">
        <v>70.849999999999994</v>
      </c>
    </row>
    <row r="2053" spans="1:12">
      <c r="A2053" s="166">
        <v>270602</v>
      </c>
      <c r="B2053" s="229" t="s">
        <v>2096</v>
      </c>
      <c r="C2053" s="230"/>
      <c r="D2053" s="230"/>
      <c r="E2053" s="230"/>
      <c r="F2053" s="231"/>
      <c r="G2053" s="232" t="s">
        <v>273</v>
      </c>
      <c r="H2053" s="233"/>
      <c r="I2053" s="169">
        <v>111.55</v>
      </c>
      <c r="J2053" s="236">
        <v>10.029999999999999</v>
      </c>
      <c r="K2053" s="237"/>
      <c r="L2053" s="169">
        <v>121.58</v>
      </c>
    </row>
    <row r="2054" spans="1:12">
      <c r="A2054" s="166">
        <v>270603</v>
      </c>
      <c r="B2054" s="229" t="s">
        <v>2097</v>
      </c>
      <c r="C2054" s="230"/>
      <c r="D2054" s="230"/>
      <c r="E2054" s="230"/>
      <c r="F2054" s="231"/>
      <c r="G2054" s="232" t="s">
        <v>273</v>
      </c>
      <c r="H2054" s="233"/>
      <c r="I2054" s="168">
        <v>20</v>
      </c>
      <c r="J2054" s="234">
        <v>2.38</v>
      </c>
      <c r="K2054" s="235"/>
      <c r="L2054" s="168">
        <v>22.38</v>
      </c>
    </row>
    <row r="2055" spans="1:12">
      <c r="A2055" s="166">
        <v>270619</v>
      </c>
      <c r="B2055" s="229" t="s">
        <v>2098</v>
      </c>
      <c r="C2055" s="230"/>
      <c r="D2055" s="230"/>
      <c r="E2055" s="230"/>
      <c r="F2055" s="231"/>
      <c r="G2055" s="232" t="s">
        <v>383</v>
      </c>
      <c r="H2055" s="233"/>
      <c r="I2055" s="167">
        <v>1.5</v>
      </c>
      <c r="J2055" s="234">
        <v>1.79</v>
      </c>
      <c r="K2055" s="235"/>
      <c r="L2055" s="167">
        <v>3.29</v>
      </c>
    </row>
    <row r="2056" spans="1:12">
      <c r="A2056" s="166">
        <v>270620</v>
      </c>
      <c r="B2056" s="229" t="s">
        <v>2099</v>
      </c>
      <c r="C2056" s="230"/>
      <c r="D2056" s="230"/>
      <c r="E2056" s="230"/>
      <c r="F2056" s="231"/>
      <c r="G2056" s="232" t="s">
        <v>273</v>
      </c>
      <c r="H2056" s="233"/>
      <c r="I2056" s="168">
        <v>32.71</v>
      </c>
      <c r="J2056" s="234">
        <v>1.74</v>
      </c>
      <c r="K2056" s="235"/>
      <c r="L2056" s="168">
        <v>34.450000000000003</v>
      </c>
    </row>
    <row r="2057" spans="1:12">
      <c r="A2057" s="166">
        <v>270621</v>
      </c>
      <c r="B2057" s="229" t="s">
        <v>2100</v>
      </c>
      <c r="C2057" s="230"/>
      <c r="D2057" s="230"/>
      <c r="E2057" s="230"/>
      <c r="F2057" s="231"/>
      <c r="G2057" s="232" t="s">
        <v>273</v>
      </c>
      <c r="H2057" s="233"/>
      <c r="I2057" s="168">
        <v>40.770000000000003</v>
      </c>
      <c r="J2057" s="234">
        <v>3.58</v>
      </c>
      <c r="K2057" s="235"/>
      <c r="L2057" s="168">
        <v>44.35</v>
      </c>
    </row>
    <row r="2058" spans="1:12">
      <c r="A2058" s="166">
        <v>270701</v>
      </c>
      <c r="B2058" s="229" t="s">
        <v>2101</v>
      </c>
      <c r="C2058" s="230"/>
      <c r="D2058" s="230"/>
      <c r="E2058" s="230"/>
      <c r="F2058" s="231"/>
      <c r="G2058" s="232" t="s">
        <v>301</v>
      </c>
      <c r="H2058" s="233"/>
      <c r="I2058" s="169">
        <v>284.39999999999998</v>
      </c>
      <c r="J2058" s="236">
        <v>42.28</v>
      </c>
      <c r="K2058" s="237"/>
      <c r="L2058" s="169">
        <v>326.68</v>
      </c>
    </row>
    <row r="2059" spans="1:12">
      <c r="A2059" s="166">
        <v>270702</v>
      </c>
      <c r="B2059" s="229" t="s">
        <v>2102</v>
      </c>
      <c r="C2059" s="230"/>
      <c r="D2059" s="230"/>
      <c r="E2059" s="230"/>
      <c r="F2059" s="231"/>
      <c r="G2059" s="232" t="s">
        <v>301</v>
      </c>
      <c r="H2059" s="233"/>
      <c r="I2059" s="168">
        <v>56.48</v>
      </c>
      <c r="J2059" s="236">
        <v>40.49</v>
      </c>
      <c r="K2059" s="237"/>
      <c r="L2059" s="168">
        <v>96.97</v>
      </c>
    </row>
    <row r="2060" spans="1:12">
      <c r="A2060" s="166">
        <v>270703</v>
      </c>
      <c r="B2060" s="229" t="s">
        <v>2103</v>
      </c>
      <c r="C2060" s="230"/>
      <c r="D2060" s="230"/>
      <c r="E2060" s="230"/>
      <c r="F2060" s="231"/>
      <c r="G2060" s="232" t="s">
        <v>301</v>
      </c>
      <c r="H2060" s="233"/>
      <c r="I2060" s="168">
        <v>36.99</v>
      </c>
      <c r="J2060" s="236">
        <v>12.27</v>
      </c>
      <c r="K2060" s="237"/>
      <c r="L2060" s="168">
        <v>49.26</v>
      </c>
    </row>
    <row r="2061" spans="1:12">
      <c r="A2061" s="166">
        <v>270704</v>
      </c>
      <c r="B2061" s="229" t="s">
        <v>2104</v>
      </c>
      <c r="C2061" s="230"/>
      <c r="D2061" s="230"/>
      <c r="E2061" s="230"/>
      <c r="F2061" s="231"/>
      <c r="G2061" s="232" t="s">
        <v>301</v>
      </c>
      <c r="H2061" s="233"/>
      <c r="I2061" s="167">
        <v>5.99</v>
      </c>
      <c r="J2061" s="236">
        <v>11.04</v>
      </c>
      <c r="K2061" s="237"/>
      <c r="L2061" s="168">
        <v>17.03</v>
      </c>
    </row>
    <row r="2062" spans="1:12">
      <c r="A2062" s="166">
        <v>270802</v>
      </c>
      <c r="B2062" s="229" t="s">
        <v>2105</v>
      </c>
      <c r="C2062" s="230"/>
      <c r="D2062" s="230"/>
      <c r="E2062" s="230"/>
      <c r="F2062" s="231"/>
      <c r="G2062" s="232" t="s">
        <v>1280</v>
      </c>
      <c r="H2062" s="233"/>
      <c r="I2062" s="170">
        <v>1048.8499999999999</v>
      </c>
      <c r="J2062" s="236">
        <v>74.900000000000006</v>
      </c>
      <c r="K2062" s="237"/>
      <c r="L2062" s="170">
        <v>1123.75</v>
      </c>
    </row>
    <row r="2063" spans="1:12">
      <c r="A2063" s="166">
        <v>270804</v>
      </c>
      <c r="B2063" s="229" t="s">
        <v>2106</v>
      </c>
      <c r="C2063" s="230"/>
      <c r="D2063" s="230"/>
      <c r="E2063" s="230"/>
      <c r="F2063" s="231"/>
      <c r="G2063" s="232" t="s">
        <v>334</v>
      </c>
      <c r="H2063" s="233"/>
      <c r="I2063" s="169">
        <v>836.76</v>
      </c>
      <c r="J2063" s="234">
        <v>4.08</v>
      </c>
      <c r="K2063" s="235"/>
      <c r="L2063" s="169">
        <v>840.84</v>
      </c>
    </row>
    <row r="2064" spans="1:12">
      <c r="A2064" s="166">
        <v>270805</v>
      </c>
      <c r="B2064" s="229" t="s">
        <v>2107</v>
      </c>
      <c r="C2064" s="230"/>
      <c r="D2064" s="230"/>
      <c r="E2064" s="230"/>
      <c r="F2064" s="231"/>
      <c r="G2064" s="232" t="s">
        <v>281</v>
      </c>
      <c r="H2064" s="233"/>
      <c r="I2064" s="169">
        <v>550.76</v>
      </c>
      <c r="J2064" s="234">
        <v>4.08</v>
      </c>
      <c r="K2064" s="235"/>
      <c r="L2064" s="169">
        <v>554.84</v>
      </c>
    </row>
    <row r="2065" spans="1:12">
      <c r="A2065" s="166">
        <v>270806</v>
      </c>
      <c r="B2065" s="229" t="s">
        <v>2108</v>
      </c>
      <c r="C2065" s="230"/>
      <c r="D2065" s="230"/>
      <c r="E2065" s="230"/>
      <c r="F2065" s="231"/>
      <c r="G2065" s="232" t="s">
        <v>281</v>
      </c>
      <c r="H2065" s="233"/>
      <c r="I2065" s="169">
        <v>850.76</v>
      </c>
      <c r="J2065" s="234">
        <v>4.08</v>
      </c>
      <c r="K2065" s="235"/>
      <c r="L2065" s="169">
        <v>854.84</v>
      </c>
    </row>
    <row r="2066" spans="1:12">
      <c r="A2066" s="166">
        <v>270807</v>
      </c>
      <c r="B2066" s="229" t="s">
        <v>132</v>
      </c>
      <c r="C2066" s="230"/>
      <c r="D2066" s="230"/>
      <c r="E2066" s="230"/>
      <c r="F2066" s="231"/>
      <c r="G2066" s="232" t="s">
        <v>281</v>
      </c>
      <c r="H2066" s="233"/>
      <c r="I2066" s="169">
        <v>350</v>
      </c>
      <c r="J2066" s="234">
        <v>6.08</v>
      </c>
      <c r="K2066" s="235"/>
      <c r="L2066" s="169">
        <v>356.08</v>
      </c>
    </row>
    <row r="2067" spans="1:12">
      <c r="A2067" s="166">
        <v>270808</v>
      </c>
      <c r="B2067" s="229" t="s">
        <v>2109</v>
      </c>
      <c r="C2067" s="230"/>
      <c r="D2067" s="230"/>
      <c r="E2067" s="230"/>
      <c r="F2067" s="231"/>
      <c r="G2067" s="232" t="s">
        <v>281</v>
      </c>
      <c r="H2067" s="233"/>
      <c r="I2067" s="169">
        <v>213</v>
      </c>
      <c r="J2067" s="234">
        <v>6.08</v>
      </c>
      <c r="K2067" s="235"/>
      <c r="L2067" s="169">
        <v>219.08</v>
      </c>
    </row>
    <row r="2068" spans="1:12">
      <c r="A2068" s="166">
        <v>270809</v>
      </c>
      <c r="B2068" s="229" t="s">
        <v>2110</v>
      </c>
      <c r="C2068" s="230"/>
      <c r="D2068" s="230"/>
      <c r="E2068" s="230"/>
      <c r="F2068" s="231"/>
      <c r="G2068" s="232" t="s">
        <v>281</v>
      </c>
      <c r="H2068" s="233"/>
      <c r="I2068" s="169">
        <v>350.76</v>
      </c>
      <c r="J2068" s="234">
        <v>4.08</v>
      </c>
      <c r="K2068" s="235"/>
      <c r="L2068" s="169">
        <v>354.84</v>
      </c>
    </row>
    <row r="2069" spans="1:12">
      <c r="A2069" s="166">
        <v>270810</v>
      </c>
      <c r="B2069" s="229" t="s">
        <v>2111</v>
      </c>
      <c r="C2069" s="230"/>
      <c r="D2069" s="230"/>
      <c r="E2069" s="230"/>
      <c r="F2069" s="231"/>
      <c r="G2069" s="232" t="s">
        <v>281</v>
      </c>
      <c r="H2069" s="233"/>
      <c r="I2069" s="169">
        <v>600.76</v>
      </c>
      <c r="J2069" s="234">
        <v>4.08</v>
      </c>
      <c r="K2069" s="235"/>
      <c r="L2069" s="169">
        <v>604.84</v>
      </c>
    </row>
    <row r="2070" spans="1:12">
      <c r="A2070" s="166">
        <v>270811</v>
      </c>
      <c r="B2070" s="229" t="s">
        <v>2112</v>
      </c>
      <c r="C2070" s="230"/>
      <c r="D2070" s="230"/>
      <c r="E2070" s="230"/>
      <c r="F2070" s="231"/>
      <c r="G2070" s="232" t="s">
        <v>281</v>
      </c>
      <c r="H2070" s="233"/>
      <c r="I2070" s="169">
        <v>142.97999999999999</v>
      </c>
      <c r="J2070" s="238">
        <v>325.14999999999998</v>
      </c>
      <c r="K2070" s="239"/>
      <c r="L2070" s="169">
        <v>468.13</v>
      </c>
    </row>
    <row r="2071" spans="1:12">
      <c r="A2071" s="166">
        <v>270889</v>
      </c>
      <c r="B2071" s="229" t="s">
        <v>2113</v>
      </c>
      <c r="C2071" s="230"/>
      <c r="D2071" s="230"/>
      <c r="E2071" s="230"/>
      <c r="F2071" s="231"/>
      <c r="G2071" s="232" t="s">
        <v>1280</v>
      </c>
      <c r="H2071" s="233"/>
      <c r="I2071" s="170">
        <v>2713.84</v>
      </c>
      <c r="J2071" s="238">
        <v>727.66</v>
      </c>
      <c r="K2071" s="239"/>
      <c r="L2071" s="170">
        <v>3441.5</v>
      </c>
    </row>
    <row r="2072" spans="1:12">
      <c r="A2072" s="166">
        <v>270890</v>
      </c>
      <c r="B2072" s="229" t="s">
        <v>2114</v>
      </c>
      <c r="C2072" s="230"/>
      <c r="D2072" s="230"/>
      <c r="E2072" s="230"/>
      <c r="F2072" s="231"/>
      <c r="G2072" s="232" t="s">
        <v>1280</v>
      </c>
      <c r="H2072" s="233"/>
      <c r="I2072" s="170">
        <v>3646.8</v>
      </c>
      <c r="J2072" s="238">
        <v>426.06</v>
      </c>
      <c r="K2072" s="239"/>
      <c r="L2072" s="170">
        <v>4072.86</v>
      </c>
    </row>
    <row r="2073" spans="1:12">
      <c r="A2073" s="166">
        <v>270891</v>
      </c>
      <c r="B2073" s="229" t="s">
        <v>2115</v>
      </c>
      <c r="C2073" s="230"/>
      <c r="D2073" s="230"/>
      <c r="E2073" s="230"/>
      <c r="F2073" s="231"/>
      <c r="G2073" s="232" t="s">
        <v>1280</v>
      </c>
      <c r="H2073" s="233"/>
      <c r="I2073" s="170">
        <v>1738.68</v>
      </c>
      <c r="J2073" s="238">
        <v>461.92</v>
      </c>
      <c r="K2073" s="239"/>
      <c r="L2073" s="170">
        <v>2200.6</v>
      </c>
    </row>
    <row r="2074" spans="1:12">
      <c r="A2074" s="166">
        <v>270892</v>
      </c>
      <c r="B2074" s="229" t="s">
        <v>2116</v>
      </c>
      <c r="C2074" s="230"/>
      <c r="D2074" s="230"/>
      <c r="E2074" s="230"/>
      <c r="F2074" s="231"/>
      <c r="G2074" s="232" t="s">
        <v>1280</v>
      </c>
      <c r="H2074" s="233"/>
      <c r="I2074" s="170">
        <v>5275.69</v>
      </c>
      <c r="J2074" s="238">
        <v>532.41999999999996</v>
      </c>
      <c r="K2074" s="239"/>
      <c r="L2074" s="170">
        <v>5808.11</v>
      </c>
    </row>
    <row r="2075" spans="1:12">
      <c r="A2075" s="166">
        <v>271098</v>
      </c>
      <c r="B2075" s="229" t="s">
        <v>2117</v>
      </c>
      <c r="C2075" s="230"/>
      <c r="D2075" s="230"/>
      <c r="E2075" s="230"/>
      <c r="F2075" s="231"/>
      <c r="G2075" s="232" t="s">
        <v>1280</v>
      </c>
      <c r="H2075" s="233"/>
      <c r="I2075" s="170">
        <v>1666.94</v>
      </c>
      <c r="J2075" s="238">
        <v>140.71</v>
      </c>
      <c r="K2075" s="239"/>
      <c r="L2075" s="170">
        <v>1807.65</v>
      </c>
    </row>
    <row r="2076" spans="1:12">
      <c r="A2076" s="166">
        <v>271099</v>
      </c>
      <c r="B2076" s="229" t="s">
        <v>2118</v>
      </c>
      <c r="C2076" s="230"/>
      <c r="D2076" s="230"/>
      <c r="E2076" s="230"/>
      <c r="F2076" s="231"/>
      <c r="G2076" s="232" t="s">
        <v>1280</v>
      </c>
      <c r="H2076" s="233"/>
      <c r="I2076" s="169">
        <v>865</v>
      </c>
      <c r="J2076" s="238">
        <v>140.71</v>
      </c>
      <c r="K2076" s="239"/>
      <c r="L2076" s="170">
        <v>1005.71</v>
      </c>
    </row>
    <row r="2077" spans="1:12">
      <c r="A2077" s="166">
        <v>271100</v>
      </c>
      <c r="B2077" s="229" t="s">
        <v>2119</v>
      </c>
      <c r="C2077" s="230"/>
      <c r="D2077" s="230"/>
      <c r="E2077" s="230"/>
      <c r="F2077" s="231"/>
      <c r="G2077" s="232" t="s">
        <v>1280</v>
      </c>
      <c r="H2077" s="233"/>
      <c r="I2077" s="170">
        <v>1621.6</v>
      </c>
      <c r="J2077" s="238">
        <v>140.71</v>
      </c>
      <c r="K2077" s="239"/>
      <c r="L2077" s="170">
        <v>1762.31</v>
      </c>
    </row>
    <row r="2078" spans="1:12">
      <c r="A2078" s="166">
        <v>271101</v>
      </c>
      <c r="B2078" s="229" t="s">
        <v>2120</v>
      </c>
      <c r="C2078" s="230"/>
      <c r="D2078" s="230"/>
      <c r="E2078" s="230"/>
      <c r="F2078" s="231"/>
      <c r="G2078" s="232" t="s">
        <v>1280</v>
      </c>
      <c r="H2078" s="233"/>
      <c r="I2078" s="170">
        <v>2238.44</v>
      </c>
      <c r="J2078" s="238">
        <v>100.31</v>
      </c>
      <c r="K2078" s="239"/>
      <c r="L2078" s="170">
        <v>2338.75</v>
      </c>
    </row>
    <row r="2079" spans="1:12">
      <c r="A2079" s="166">
        <v>271102</v>
      </c>
      <c r="B2079" s="229" t="s">
        <v>2121</v>
      </c>
      <c r="C2079" s="230"/>
      <c r="D2079" s="230"/>
      <c r="E2079" s="230"/>
      <c r="F2079" s="231"/>
      <c r="G2079" s="232" t="s">
        <v>1280</v>
      </c>
      <c r="H2079" s="233"/>
      <c r="I2079" s="169">
        <v>910.34</v>
      </c>
      <c r="J2079" s="238">
        <v>140.71</v>
      </c>
      <c r="K2079" s="239"/>
      <c r="L2079" s="170">
        <v>1051.05</v>
      </c>
    </row>
    <row r="2080" spans="1:12">
      <c r="A2080" s="166">
        <v>271103</v>
      </c>
      <c r="B2080" s="229" t="s">
        <v>2122</v>
      </c>
      <c r="C2080" s="230"/>
      <c r="D2080" s="230"/>
      <c r="E2080" s="230"/>
      <c r="F2080" s="231"/>
      <c r="G2080" s="232" t="s">
        <v>1280</v>
      </c>
      <c r="H2080" s="233"/>
      <c r="I2080" s="169">
        <v>716.02</v>
      </c>
      <c r="J2080" s="236">
        <v>45.51</v>
      </c>
      <c r="K2080" s="237"/>
      <c r="L2080" s="169">
        <v>761.53</v>
      </c>
    </row>
    <row r="2081" spans="1:12">
      <c r="A2081" s="166">
        <v>271105</v>
      </c>
      <c r="B2081" s="229" t="s">
        <v>2123</v>
      </c>
      <c r="C2081" s="230"/>
      <c r="D2081" s="230"/>
      <c r="E2081" s="230"/>
      <c r="F2081" s="231"/>
      <c r="G2081" s="232" t="s">
        <v>1280</v>
      </c>
      <c r="H2081" s="233"/>
      <c r="I2081" s="170">
        <v>4556.67</v>
      </c>
      <c r="J2081" s="238">
        <v>488.33</v>
      </c>
      <c r="K2081" s="239"/>
      <c r="L2081" s="170">
        <v>5045</v>
      </c>
    </row>
    <row r="2082" spans="1:12">
      <c r="A2082" s="166">
        <v>271106</v>
      </c>
      <c r="B2082" s="229" t="s">
        <v>2124</v>
      </c>
      <c r="C2082" s="230"/>
      <c r="D2082" s="230"/>
      <c r="E2082" s="230"/>
      <c r="F2082" s="231"/>
      <c r="G2082" s="232" t="s">
        <v>1280</v>
      </c>
      <c r="H2082" s="233"/>
      <c r="I2082" s="170">
        <v>3352.64</v>
      </c>
      <c r="J2082" s="238">
        <v>444.46</v>
      </c>
      <c r="K2082" s="239"/>
      <c r="L2082" s="170">
        <v>3797.1</v>
      </c>
    </row>
    <row r="2083" spans="1:12">
      <c r="A2083" s="166">
        <v>271201</v>
      </c>
      <c r="B2083" s="229" t="s">
        <v>2125</v>
      </c>
      <c r="C2083" s="230"/>
      <c r="D2083" s="230"/>
      <c r="E2083" s="230"/>
      <c r="F2083" s="231"/>
      <c r="G2083" s="232" t="s">
        <v>281</v>
      </c>
      <c r="H2083" s="233"/>
      <c r="I2083" s="169">
        <v>272.24</v>
      </c>
      <c r="J2083" s="238">
        <v>375.72</v>
      </c>
      <c r="K2083" s="239"/>
      <c r="L2083" s="169">
        <v>647.96</v>
      </c>
    </row>
    <row r="2084" spans="1:12">
      <c r="A2084" s="166">
        <v>271204</v>
      </c>
      <c r="B2084" s="229" t="s">
        <v>2126</v>
      </c>
      <c r="C2084" s="230"/>
      <c r="D2084" s="230"/>
      <c r="E2084" s="230"/>
      <c r="F2084" s="231"/>
      <c r="G2084" s="232" t="s">
        <v>281</v>
      </c>
      <c r="H2084" s="233"/>
      <c r="I2084" s="169">
        <v>646.29</v>
      </c>
      <c r="J2084" s="238">
        <v>375.72</v>
      </c>
      <c r="K2084" s="239"/>
      <c r="L2084" s="170">
        <v>1022.01</v>
      </c>
    </row>
    <row r="2085" spans="1:12">
      <c r="A2085" s="166">
        <v>271208</v>
      </c>
      <c r="B2085" s="229" t="s">
        <v>2127</v>
      </c>
      <c r="C2085" s="230"/>
      <c r="D2085" s="230"/>
      <c r="E2085" s="230"/>
      <c r="F2085" s="231"/>
      <c r="G2085" s="232" t="s">
        <v>281</v>
      </c>
      <c r="H2085" s="233"/>
      <c r="I2085" s="169">
        <v>644.22</v>
      </c>
      <c r="J2085" s="238">
        <v>652.6</v>
      </c>
      <c r="K2085" s="239"/>
      <c r="L2085" s="170">
        <v>1296.82</v>
      </c>
    </row>
    <row r="2086" spans="1:12">
      <c r="A2086" s="166">
        <v>271210</v>
      </c>
      <c r="B2086" s="229" t="s">
        <v>2128</v>
      </c>
      <c r="C2086" s="230"/>
      <c r="D2086" s="230"/>
      <c r="E2086" s="230"/>
      <c r="F2086" s="231"/>
      <c r="G2086" s="232" t="s">
        <v>273</v>
      </c>
      <c r="H2086" s="233"/>
      <c r="I2086" s="168">
        <v>45.28</v>
      </c>
      <c r="J2086" s="236">
        <v>62.62</v>
      </c>
      <c r="K2086" s="237"/>
      <c r="L2086" s="169">
        <v>107.9</v>
      </c>
    </row>
    <row r="2087" spans="1:12">
      <c r="A2087" s="166">
        <v>271302</v>
      </c>
      <c r="B2087" s="229" t="s">
        <v>2129</v>
      </c>
      <c r="C2087" s="230"/>
      <c r="D2087" s="230"/>
      <c r="E2087" s="230"/>
      <c r="F2087" s="231"/>
      <c r="G2087" s="232" t="s">
        <v>301</v>
      </c>
      <c r="H2087" s="233"/>
      <c r="I2087" s="168">
        <v>34.51</v>
      </c>
      <c r="J2087" s="236">
        <v>76.47</v>
      </c>
      <c r="K2087" s="237"/>
      <c r="L2087" s="169">
        <v>110.98</v>
      </c>
    </row>
    <row r="2088" spans="1:12">
      <c r="A2088" s="166">
        <v>271303</v>
      </c>
      <c r="B2088" s="229" t="s">
        <v>2355</v>
      </c>
      <c r="C2088" s="230"/>
      <c r="D2088" s="230"/>
      <c r="E2088" s="230"/>
      <c r="F2088" s="231"/>
      <c r="G2088" s="232" t="s">
        <v>301</v>
      </c>
      <c r="H2088" s="233"/>
      <c r="I2088" s="168">
        <v>96.7</v>
      </c>
      <c r="J2088" s="236">
        <v>81.290000000000006</v>
      </c>
      <c r="K2088" s="237"/>
      <c r="L2088" s="169">
        <v>177.99</v>
      </c>
    </row>
    <row r="2089" spans="1:12">
      <c r="A2089" s="166">
        <v>271304</v>
      </c>
      <c r="B2089" s="229" t="s">
        <v>2131</v>
      </c>
      <c r="C2089" s="230"/>
      <c r="D2089" s="230"/>
      <c r="E2089" s="230"/>
      <c r="F2089" s="231"/>
      <c r="G2089" s="232" t="s">
        <v>273</v>
      </c>
      <c r="H2089" s="233"/>
      <c r="I2089" s="169">
        <v>133.5</v>
      </c>
      <c r="J2089" s="236">
        <v>38.07</v>
      </c>
      <c r="K2089" s="237"/>
      <c r="L2089" s="169">
        <v>171.57</v>
      </c>
    </row>
    <row r="2090" spans="1:12">
      <c r="A2090" s="166">
        <v>271305</v>
      </c>
      <c r="B2090" s="229" t="s">
        <v>2132</v>
      </c>
      <c r="C2090" s="230"/>
      <c r="D2090" s="230"/>
      <c r="E2090" s="230"/>
      <c r="F2090" s="231"/>
      <c r="G2090" s="232" t="s">
        <v>301</v>
      </c>
      <c r="H2090" s="233"/>
      <c r="I2090" s="168">
        <v>16.010000000000002</v>
      </c>
      <c r="J2090" s="236">
        <v>53.54</v>
      </c>
      <c r="K2090" s="237"/>
      <c r="L2090" s="168">
        <v>69.55</v>
      </c>
    </row>
    <row r="2091" spans="1:12">
      <c r="A2091" s="166">
        <v>271306</v>
      </c>
      <c r="B2091" s="229" t="s">
        <v>2133</v>
      </c>
      <c r="C2091" s="230"/>
      <c r="D2091" s="230"/>
      <c r="E2091" s="230"/>
      <c r="F2091" s="231"/>
      <c r="G2091" s="232" t="s">
        <v>383</v>
      </c>
      <c r="H2091" s="233"/>
      <c r="I2091" s="168">
        <v>34.61</v>
      </c>
      <c r="J2091" s="236">
        <v>76.47</v>
      </c>
      <c r="K2091" s="237"/>
      <c r="L2091" s="169">
        <v>111.08</v>
      </c>
    </row>
    <row r="2092" spans="1:12">
      <c r="A2092" s="166">
        <v>271307</v>
      </c>
      <c r="B2092" s="229" t="s">
        <v>2356</v>
      </c>
      <c r="C2092" s="230"/>
      <c r="D2092" s="230"/>
      <c r="E2092" s="230"/>
      <c r="F2092" s="231"/>
      <c r="G2092" s="232" t="s">
        <v>383</v>
      </c>
      <c r="H2092" s="233"/>
      <c r="I2092" s="169">
        <v>109.56</v>
      </c>
      <c r="J2092" s="236">
        <v>89.89</v>
      </c>
      <c r="K2092" s="237"/>
      <c r="L2092" s="169">
        <v>199.45</v>
      </c>
    </row>
    <row r="2093" spans="1:12">
      <c r="A2093" s="166">
        <v>271408</v>
      </c>
      <c r="B2093" s="229" t="s">
        <v>2135</v>
      </c>
      <c r="C2093" s="230"/>
      <c r="D2093" s="230"/>
      <c r="E2093" s="230"/>
      <c r="F2093" s="231"/>
      <c r="G2093" s="232" t="s">
        <v>301</v>
      </c>
      <c r="H2093" s="233"/>
      <c r="I2093" s="169">
        <v>724.77</v>
      </c>
      <c r="J2093" s="236">
        <v>63.12</v>
      </c>
      <c r="K2093" s="237"/>
      <c r="L2093" s="169">
        <v>787.89</v>
      </c>
    </row>
    <row r="2094" spans="1:12">
      <c r="A2094" s="166">
        <v>271409</v>
      </c>
      <c r="B2094" s="229" t="s">
        <v>2136</v>
      </c>
      <c r="C2094" s="230"/>
      <c r="D2094" s="230"/>
      <c r="E2094" s="230"/>
      <c r="F2094" s="231"/>
      <c r="G2094" s="232" t="s">
        <v>301</v>
      </c>
      <c r="H2094" s="233"/>
      <c r="I2094" s="169">
        <v>723.65</v>
      </c>
      <c r="J2094" s="238">
        <v>128.54</v>
      </c>
      <c r="K2094" s="239"/>
      <c r="L2094" s="169">
        <v>852.19</v>
      </c>
    </row>
    <row r="2095" spans="1:12">
      <c r="A2095" s="166">
        <v>271417</v>
      </c>
      <c r="B2095" s="229" t="s">
        <v>2137</v>
      </c>
      <c r="C2095" s="230"/>
      <c r="D2095" s="230"/>
      <c r="E2095" s="230"/>
      <c r="F2095" s="231"/>
      <c r="G2095" s="232" t="s">
        <v>301</v>
      </c>
      <c r="H2095" s="233"/>
      <c r="I2095" s="168">
        <v>10.1</v>
      </c>
      <c r="J2095" s="236">
        <v>26.85</v>
      </c>
      <c r="K2095" s="237"/>
      <c r="L2095" s="168">
        <v>36.950000000000003</v>
      </c>
    </row>
    <row r="2096" spans="1:12">
      <c r="A2096" s="166">
        <v>271500</v>
      </c>
      <c r="B2096" s="229" t="s">
        <v>228</v>
      </c>
      <c r="C2096" s="230"/>
      <c r="D2096" s="230"/>
      <c r="E2096" s="230"/>
      <c r="F2096" s="231"/>
      <c r="G2096" s="232" t="s">
        <v>2138</v>
      </c>
      <c r="H2096" s="233"/>
      <c r="I2096" s="167">
        <v>2.25</v>
      </c>
      <c r="J2096" s="234">
        <v>0</v>
      </c>
      <c r="K2096" s="235"/>
      <c r="L2096" s="167">
        <v>2.25</v>
      </c>
    </row>
    <row r="2097" spans="1:12">
      <c r="A2097" s="166">
        <v>271502</v>
      </c>
      <c r="B2097" s="229" t="s">
        <v>229</v>
      </c>
      <c r="C2097" s="230"/>
      <c r="D2097" s="230"/>
      <c r="E2097" s="230"/>
      <c r="F2097" s="231"/>
      <c r="G2097" s="232" t="s">
        <v>2138</v>
      </c>
      <c r="H2097" s="233"/>
      <c r="I2097" s="167">
        <v>8.98</v>
      </c>
      <c r="J2097" s="234">
        <v>0</v>
      </c>
      <c r="K2097" s="235"/>
      <c r="L2097" s="167">
        <v>8.98</v>
      </c>
    </row>
    <row r="2098" spans="1:12">
      <c r="A2098" s="166">
        <v>271507</v>
      </c>
      <c r="B2098" s="229" t="s">
        <v>2139</v>
      </c>
      <c r="C2098" s="230"/>
      <c r="D2098" s="230"/>
      <c r="E2098" s="230"/>
      <c r="F2098" s="231"/>
      <c r="G2098" s="232" t="s">
        <v>281</v>
      </c>
      <c r="H2098" s="233"/>
      <c r="I2098" s="169">
        <v>250.03</v>
      </c>
      <c r="J2098" s="238">
        <v>511.64</v>
      </c>
      <c r="K2098" s="239"/>
      <c r="L2098" s="169">
        <v>761.67</v>
      </c>
    </row>
    <row r="2099" spans="1:12">
      <c r="A2099" s="166">
        <v>271508</v>
      </c>
      <c r="B2099" s="229" t="s">
        <v>2140</v>
      </c>
      <c r="C2099" s="230"/>
      <c r="D2099" s="230"/>
      <c r="E2099" s="230"/>
      <c r="F2099" s="231"/>
      <c r="G2099" s="232" t="s">
        <v>383</v>
      </c>
      <c r="H2099" s="233"/>
      <c r="I2099" s="169">
        <v>156.83000000000001</v>
      </c>
      <c r="J2099" s="238">
        <v>228.74</v>
      </c>
      <c r="K2099" s="239"/>
      <c r="L2099" s="169">
        <v>385.57</v>
      </c>
    </row>
    <row r="2100" spans="1:12">
      <c r="A2100" s="166">
        <v>271509</v>
      </c>
      <c r="B2100" s="229" t="s">
        <v>2141</v>
      </c>
      <c r="C2100" s="230"/>
      <c r="D2100" s="230"/>
      <c r="E2100" s="230"/>
      <c r="F2100" s="231"/>
      <c r="G2100" s="232" t="s">
        <v>383</v>
      </c>
      <c r="H2100" s="233"/>
      <c r="I2100" s="169">
        <v>165.09</v>
      </c>
      <c r="J2100" s="238">
        <v>380.33</v>
      </c>
      <c r="K2100" s="239"/>
      <c r="L2100" s="169">
        <v>545.41999999999996</v>
      </c>
    </row>
    <row r="2101" spans="1:12">
      <c r="A2101" s="166">
        <v>271605</v>
      </c>
      <c r="B2101" s="229" t="s">
        <v>130</v>
      </c>
      <c r="C2101" s="230"/>
      <c r="D2101" s="230"/>
      <c r="E2101" s="230"/>
      <c r="F2101" s="231"/>
      <c r="G2101" s="232" t="s">
        <v>281</v>
      </c>
      <c r="H2101" s="233"/>
      <c r="I2101" s="167">
        <v>7.34</v>
      </c>
      <c r="J2101" s="234">
        <v>6.61</v>
      </c>
      <c r="K2101" s="235"/>
      <c r="L2101" s="168">
        <v>13.95</v>
      </c>
    </row>
    <row r="2102" spans="1:12">
      <c r="A2102" s="166">
        <v>271608</v>
      </c>
      <c r="B2102" s="229" t="s">
        <v>129</v>
      </c>
      <c r="C2102" s="230"/>
      <c r="D2102" s="230"/>
      <c r="E2102" s="230"/>
      <c r="F2102" s="231"/>
      <c r="G2102" s="232" t="s">
        <v>273</v>
      </c>
      <c r="H2102" s="233"/>
      <c r="I2102" s="169">
        <v>278.60000000000002</v>
      </c>
      <c r="J2102" s="236">
        <v>38.07</v>
      </c>
      <c r="K2102" s="237"/>
      <c r="L2102" s="169">
        <v>316.67</v>
      </c>
    </row>
    <row r="2103" spans="1:12">
      <c r="A2103" s="166">
        <v>271609</v>
      </c>
      <c r="B2103" s="229" t="s">
        <v>2142</v>
      </c>
      <c r="C2103" s="230"/>
      <c r="D2103" s="230"/>
      <c r="E2103" s="230"/>
      <c r="F2103" s="231"/>
      <c r="G2103" s="232" t="s">
        <v>273</v>
      </c>
      <c r="H2103" s="233"/>
      <c r="I2103" s="168">
        <v>52.82</v>
      </c>
      <c r="J2103" s="236">
        <v>94.65</v>
      </c>
      <c r="K2103" s="237"/>
      <c r="L2103" s="169">
        <v>147.47</v>
      </c>
    </row>
    <row r="2104" spans="1:12">
      <c r="A2104" s="166">
        <v>271701</v>
      </c>
      <c r="B2104" s="229" t="s">
        <v>2143</v>
      </c>
      <c r="C2104" s="230"/>
      <c r="D2104" s="230"/>
      <c r="E2104" s="230"/>
      <c r="F2104" s="231"/>
      <c r="G2104" s="232" t="s">
        <v>273</v>
      </c>
      <c r="H2104" s="233"/>
      <c r="I2104" s="168">
        <v>70.819999999999993</v>
      </c>
      <c r="J2104" s="236">
        <v>94.65</v>
      </c>
      <c r="K2104" s="237"/>
      <c r="L2104" s="169">
        <v>165.47</v>
      </c>
    </row>
    <row r="2105" spans="1:12">
      <c r="A2105" s="166">
        <v>271702</v>
      </c>
      <c r="B2105" s="229" t="s">
        <v>2144</v>
      </c>
      <c r="C2105" s="230"/>
      <c r="D2105" s="230"/>
      <c r="E2105" s="230"/>
      <c r="F2105" s="231"/>
      <c r="G2105" s="232" t="s">
        <v>273</v>
      </c>
      <c r="H2105" s="233"/>
      <c r="I2105" s="169">
        <v>263.5</v>
      </c>
      <c r="J2105" s="236">
        <v>38.07</v>
      </c>
      <c r="K2105" s="237"/>
      <c r="L2105" s="169">
        <v>301.57</v>
      </c>
    </row>
    <row r="2106" spans="1:12">
      <c r="A2106" s="166">
        <v>271708</v>
      </c>
      <c r="B2106" s="229" t="s">
        <v>2145</v>
      </c>
      <c r="C2106" s="230"/>
      <c r="D2106" s="230"/>
      <c r="E2106" s="230"/>
      <c r="F2106" s="231"/>
      <c r="G2106" s="232" t="s">
        <v>301</v>
      </c>
      <c r="H2106" s="233"/>
      <c r="I2106" s="168">
        <v>13.86</v>
      </c>
      <c r="J2106" s="236">
        <v>18.239999999999998</v>
      </c>
      <c r="K2106" s="237"/>
      <c r="L2106" s="168">
        <v>32.1</v>
      </c>
    </row>
    <row r="2107" spans="1:12">
      <c r="A2107" s="166">
        <v>271711</v>
      </c>
      <c r="B2107" s="229" t="s">
        <v>2146</v>
      </c>
      <c r="C2107" s="230"/>
      <c r="D2107" s="230"/>
      <c r="E2107" s="230"/>
      <c r="F2107" s="231"/>
      <c r="G2107" s="232" t="s">
        <v>301</v>
      </c>
      <c r="H2107" s="233"/>
      <c r="I2107" s="168">
        <v>13.54</v>
      </c>
      <c r="J2107" s="236">
        <v>15.37</v>
      </c>
      <c r="K2107" s="237"/>
      <c r="L2107" s="168">
        <v>28.91</v>
      </c>
    </row>
    <row r="2108" spans="1:12">
      <c r="A2108" s="166">
        <v>271712</v>
      </c>
      <c r="B2108" s="229" t="s">
        <v>2147</v>
      </c>
      <c r="C2108" s="230"/>
      <c r="D2108" s="230"/>
      <c r="E2108" s="230"/>
      <c r="F2108" s="231"/>
      <c r="G2108" s="232" t="s">
        <v>301</v>
      </c>
      <c r="H2108" s="233"/>
      <c r="I2108" s="168">
        <v>13.98</v>
      </c>
      <c r="J2108" s="236">
        <v>15.37</v>
      </c>
      <c r="K2108" s="237"/>
      <c r="L2108" s="168">
        <v>29.35</v>
      </c>
    </row>
    <row r="2109" spans="1:12">
      <c r="A2109" s="166">
        <v>271713</v>
      </c>
      <c r="B2109" s="229" t="s">
        <v>2148</v>
      </c>
      <c r="C2109" s="230"/>
      <c r="D2109" s="230"/>
      <c r="E2109" s="230"/>
      <c r="F2109" s="231"/>
      <c r="G2109" s="232" t="s">
        <v>383</v>
      </c>
      <c r="H2109" s="233"/>
      <c r="I2109" s="168">
        <v>11.36</v>
      </c>
      <c r="J2109" s="236">
        <v>13.06</v>
      </c>
      <c r="K2109" s="237"/>
      <c r="L2109" s="168">
        <v>24.42</v>
      </c>
    </row>
    <row r="2110" spans="1:12">
      <c r="A2110" s="166">
        <v>271714</v>
      </c>
      <c r="B2110" s="229" t="s">
        <v>2149</v>
      </c>
      <c r="C2110" s="230"/>
      <c r="D2110" s="230"/>
      <c r="E2110" s="230"/>
      <c r="F2110" s="231"/>
      <c r="G2110" s="232" t="s">
        <v>301</v>
      </c>
      <c r="H2110" s="233"/>
      <c r="I2110" s="167">
        <v>5.22</v>
      </c>
      <c r="J2110" s="234">
        <v>7.52</v>
      </c>
      <c r="K2110" s="235"/>
      <c r="L2110" s="168">
        <v>12.74</v>
      </c>
    </row>
    <row r="2111" spans="1:12">
      <c r="A2111" s="166">
        <v>271715</v>
      </c>
      <c r="B2111" s="229" t="s">
        <v>2150</v>
      </c>
      <c r="C2111" s="230"/>
      <c r="D2111" s="230"/>
      <c r="E2111" s="230"/>
      <c r="F2111" s="231"/>
      <c r="G2111" s="232" t="s">
        <v>301</v>
      </c>
      <c r="H2111" s="233"/>
      <c r="I2111" s="168">
        <v>11</v>
      </c>
      <c r="J2111" s="236">
        <v>13.06</v>
      </c>
      <c r="K2111" s="237"/>
      <c r="L2111" s="168">
        <v>24.06</v>
      </c>
    </row>
    <row r="2112" spans="1:12">
      <c r="A2112" s="166">
        <v>271716</v>
      </c>
      <c r="B2112" s="229" t="s">
        <v>2151</v>
      </c>
      <c r="C2112" s="230"/>
      <c r="D2112" s="230"/>
      <c r="E2112" s="230"/>
      <c r="F2112" s="231"/>
      <c r="G2112" s="232" t="s">
        <v>273</v>
      </c>
      <c r="H2112" s="233"/>
      <c r="I2112" s="169">
        <v>146.26</v>
      </c>
      <c r="J2112" s="238">
        <v>141.4</v>
      </c>
      <c r="K2112" s="239"/>
      <c r="L2112" s="169">
        <v>287.66000000000003</v>
      </c>
    </row>
    <row r="2113" spans="1:12">
      <c r="A2113" s="166">
        <v>271717</v>
      </c>
      <c r="B2113" s="229" t="s">
        <v>2152</v>
      </c>
      <c r="C2113" s="230"/>
      <c r="D2113" s="230"/>
      <c r="E2113" s="230"/>
      <c r="F2113" s="231"/>
      <c r="G2113" s="232" t="s">
        <v>273</v>
      </c>
      <c r="H2113" s="233"/>
      <c r="I2113" s="169">
        <v>276.26</v>
      </c>
      <c r="J2113" s="238">
        <v>141.4</v>
      </c>
      <c r="K2113" s="239"/>
      <c r="L2113" s="169">
        <v>417.66</v>
      </c>
    </row>
    <row r="2114" spans="1:12">
      <c r="A2114" s="166">
        <v>271718</v>
      </c>
      <c r="B2114" s="229" t="s">
        <v>2153</v>
      </c>
      <c r="C2114" s="230"/>
      <c r="D2114" s="230"/>
      <c r="E2114" s="230"/>
      <c r="F2114" s="231"/>
      <c r="G2114" s="232" t="s">
        <v>273</v>
      </c>
      <c r="H2114" s="233"/>
      <c r="I2114" s="169">
        <v>246.26</v>
      </c>
      <c r="J2114" s="238">
        <v>141.4</v>
      </c>
      <c r="K2114" s="239"/>
      <c r="L2114" s="169">
        <v>387.66</v>
      </c>
    </row>
    <row r="2115" spans="1:12">
      <c r="A2115" s="166">
        <v>271801</v>
      </c>
      <c r="B2115" s="229" t="s">
        <v>2154</v>
      </c>
      <c r="C2115" s="230"/>
      <c r="D2115" s="230"/>
      <c r="E2115" s="230"/>
      <c r="F2115" s="231"/>
      <c r="G2115" s="232" t="s">
        <v>273</v>
      </c>
      <c r="H2115" s="233"/>
      <c r="I2115" s="168">
        <v>52.59</v>
      </c>
      <c r="J2115" s="236">
        <v>18.579999999999998</v>
      </c>
      <c r="K2115" s="237"/>
      <c r="L2115" s="168">
        <v>71.17</v>
      </c>
    </row>
    <row r="2116" spans="1:12">
      <c r="A2116" s="166">
        <v>271802</v>
      </c>
      <c r="B2116" s="229" t="s">
        <v>2357</v>
      </c>
      <c r="C2116" s="230"/>
      <c r="D2116" s="230"/>
      <c r="E2116" s="230"/>
      <c r="F2116" s="231"/>
      <c r="G2116" s="232" t="s">
        <v>273</v>
      </c>
      <c r="H2116" s="233"/>
      <c r="I2116" s="168">
        <v>59.94</v>
      </c>
      <c r="J2116" s="236">
        <v>18.579999999999998</v>
      </c>
      <c r="K2116" s="237"/>
      <c r="L2116" s="168">
        <v>78.52</v>
      </c>
    </row>
    <row r="2117" spans="1:12">
      <c r="A2117" s="166">
        <v>271803</v>
      </c>
      <c r="B2117" s="229" t="s">
        <v>2358</v>
      </c>
      <c r="C2117" s="230"/>
      <c r="D2117" s="230"/>
      <c r="E2117" s="230"/>
      <c r="F2117" s="231"/>
      <c r="G2117" s="232" t="s">
        <v>273</v>
      </c>
      <c r="H2117" s="233"/>
      <c r="I2117" s="168">
        <v>78.84</v>
      </c>
      <c r="J2117" s="236">
        <v>18.579999999999998</v>
      </c>
      <c r="K2117" s="237"/>
      <c r="L2117" s="168">
        <v>97.42</v>
      </c>
    </row>
    <row r="2118" spans="1:12">
      <c r="A2118" s="166">
        <v>271850</v>
      </c>
      <c r="B2118" s="229" t="s">
        <v>2157</v>
      </c>
      <c r="C2118" s="230"/>
      <c r="D2118" s="230"/>
      <c r="E2118" s="230"/>
      <c r="F2118" s="231"/>
      <c r="G2118" s="232" t="s">
        <v>301</v>
      </c>
      <c r="H2118" s="233"/>
      <c r="I2118" s="169">
        <v>190</v>
      </c>
      <c r="J2118" s="234">
        <v>0</v>
      </c>
      <c r="K2118" s="235"/>
      <c r="L2118" s="169">
        <v>190</v>
      </c>
    </row>
    <row r="2119" spans="1:12">
      <c r="A2119" s="166">
        <v>271851</v>
      </c>
      <c r="B2119" s="229" t="s">
        <v>2158</v>
      </c>
      <c r="C2119" s="230"/>
      <c r="D2119" s="230"/>
      <c r="E2119" s="230"/>
      <c r="F2119" s="231"/>
      <c r="G2119" s="232" t="s">
        <v>301</v>
      </c>
      <c r="H2119" s="233"/>
      <c r="I2119" s="169">
        <v>350</v>
      </c>
      <c r="J2119" s="234">
        <v>0</v>
      </c>
      <c r="K2119" s="235"/>
      <c r="L2119" s="169">
        <v>350</v>
      </c>
    </row>
    <row r="2120" spans="1:12">
      <c r="A2120" s="166">
        <v>271852</v>
      </c>
      <c r="B2120" s="229" t="s">
        <v>133</v>
      </c>
      <c r="C2120" s="230"/>
      <c r="D2120" s="230"/>
      <c r="E2120" s="230"/>
      <c r="F2120" s="231"/>
      <c r="G2120" s="232" t="s">
        <v>301</v>
      </c>
      <c r="H2120" s="233"/>
      <c r="I2120" s="169">
        <v>350</v>
      </c>
      <c r="J2120" s="234">
        <v>0</v>
      </c>
      <c r="K2120" s="235"/>
      <c r="L2120" s="169">
        <v>350</v>
      </c>
    </row>
    <row r="2121" spans="1:12">
      <c r="A2121" s="166">
        <v>271853</v>
      </c>
      <c r="B2121" s="229" t="s">
        <v>2159</v>
      </c>
      <c r="C2121" s="230"/>
      <c r="D2121" s="230"/>
      <c r="E2121" s="230"/>
      <c r="F2121" s="231"/>
      <c r="G2121" s="232" t="s">
        <v>301</v>
      </c>
      <c r="H2121" s="233"/>
      <c r="I2121" s="169">
        <v>410</v>
      </c>
      <c r="J2121" s="234">
        <v>0</v>
      </c>
      <c r="K2121" s="235"/>
      <c r="L2121" s="169">
        <v>410</v>
      </c>
    </row>
  </sheetData>
  <mergeCells count="6313">
    <mergeCell ref="B2120:F2120"/>
    <mergeCell ref="G2120:H2120"/>
    <mergeCell ref="J2120:K2120"/>
    <mergeCell ref="B2121:F2121"/>
    <mergeCell ref="G2121:H2121"/>
    <mergeCell ref="J2121:K2121"/>
    <mergeCell ref="B2118:F2118"/>
    <mergeCell ref="G2118:H2118"/>
    <mergeCell ref="J2118:K2118"/>
    <mergeCell ref="B2119:F2119"/>
    <mergeCell ref="G2119:H2119"/>
    <mergeCell ref="J2119:K2119"/>
    <mergeCell ref="B2116:F2116"/>
    <mergeCell ref="G2116:H2116"/>
    <mergeCell ref="J2116:K2116"/>
    <mergeCell ref="B2117:F2117"/>
    <mergeCell ref="G2117:H2117"/>
    <mergeCell ref="J2117:K2117"/>
    <mergeCell ref="B2114:F2114"/>
    <mergeCell ref="G2114:H2114"/>
    <mergeCell ref="J2114:K2114"/>
    <mergeCell ref="B2115:F2115"/>
    <mergeCell ref="G2115:H2115"/>
    <mergeCell ref="J2115:K2115"/>
    <mergeCell ref="B2112:F2112"/>
    <mergeCell ref="G2112:H2112"/>
    <mergeCell ref="J2112:K2112"/>
    <mergeCell ref="B2113:F2113"/>
    <mergeCell ref="G2113:H2113"/>
    <mergeCell ref="J2113:K2113"/>
    <mergeCell ref="B2110:F2110"/>
    <mergeCell ref="G2110:H2110"/>
    <mergeCell ref="J2110:K2110"/>
    <mergeCell ref="B2111:F2111"/>
    <mergeCell ref="G2111:H2111"/>
    <mergeCell ref="J2111:K2111"/>
    <mergeCell ref="B2108:F2108"/>
    <mergeCell ref="G2108:H2108"/>
    <mergeCell ref="J2108:K2108"/>
    <mergeCell ref="B2109:F2109"/>
    <mergeCell ref="G2109:H2109"/>
    <mergeCell ref="J2109:K2109"/>
    <mergeCell ref="B2106:F2106"/>
    <mergeCell ref="G2106:H2106"/>
    <mergeCell ref="J2106:K2106"/>
    <mergeCell ref="B2107:F2107"/>
    <mergeCell ref="G2107:H2107"/>
    <mergeCell ref="J2107:K2107"/>
    <mergeCell ref="B2104:F2104"/>
    <mergeCell ref="G2104:H2104"/>
    <mergeCell ref="J2104:K2104"/>
    <mergeCell ref="B2105:F2105"/>
    <mergeCell ref="G2105:H2105"/>
    <mergeCell ref="J2105:K2105"/>
    <mergeCell ref="B2102:F2102"/>
    <mergeCell ref="G2102:H2102"/>
    <mergeCell ref="J2102:K2102"/>
    <mergeCell ref="B2103:F2103"/>
    <mergeCell ref="G2103:H2103"/>
    <mergeCell ref="J2103:K2103"/>
    <mergeCell ref="B2100:F2100"/>
    <mergeCell ref="G2100:H2100"/>
    <mergeCell ref="J2100:K2100"/>
    <mergeCell ref="B2101:F2101"/>
    <mergeCell ref="G2101:H2101"/>
    <mergeCell ref="J2101:K2101"/>
    <mergeCell ref="B2098:F2098"/>
    <mergeCell ref="G2098:H2098"/>
    <mergeCell ref="J2098:K2098"/>
    <mergeCell ref="B2099:F2099"/>
    <mergeCell ref="G2099:H2099"/>
    <mergeCell ref="J2099:K2099"/>
    <mergeCell ref="B2096:F2096"/>
    <mergeCell ref="G2096:H2096"/>
    <mergeCell ref="J2096:K2096"/>
    <mergeCell ref="B2097:F2097"/>
    <mergeCell ref="G2097:H2097"/>
    <mergeCell ref="J2097:K2097"/>
    <mergeCell ref="B2094:F2094"/>
    <mergeCell ref="G2094:H2094"/>
    <mergeCell ref="J2094:K2094"/>
    <mergeCell ref="B2095:F2095"/>
    <mergeCell ref="G2095:H2095"/>
    <mergeCell ref="J2095:K2095"/>
    <mergeCell ref="B2092:F2092"/>
    <mergeCell ref="G2092:H2092"/>
    <mergeCell ref="J2092:K2092"/>
    <mergeCell ref="B2093:F2093"/>
    <mergeCell ref="G2093:H2093"/>
    <mergeCell ref="J2093:K2093"/>
    <mergeCell ref="B2090:F2090"/>
    <mergeCell ref="G2090:H2090"/>
    <mergeCell ref="J2090:K2090"/>
    <mergeCell ref="B2091:F2091"/>
    <mergeCell ref="G2091:H2091"/>
    <mergeCell ref="J2091:K2091"/>
    <mergeCell ref="B2088:F2088"/>
    <mergeCell ref="G2088:H2088"/>
    <mergeCell ref="J2088:K2088"/>
    <mergeCell ref="B2089:F2089"/>
    <mergeCell ref="G2089:H2089"/>
    <mergeCell ref="J2089:K2089"/>
    <mergeCell ref="B2086:F2086"/>
    <mergeCell ref="G2086:H2086"/>
    <mergeCell ref="J2086:K2086"/>
    <mergeCell ref="B2087:F2087"/>
    <mergeCell ref="G2087:H2087"/>
    <mergeCell ref="J2087:K2087"/>
    <mergeCell ref="B2084:F2084"/>
    <mergeCell ref="G2084:H2084"/>
    <mergeCell ref="J2084:K2084"/>
    <mergeCell ref="B2085:F2085"/>
    <mergeCell ref="G2085:H2085"/>
    <mergeCell ref="J2085:K2085"/>
    <mergeCell ref="B2082:F2082"/>
    <mergeCell ref="G2082:H2082"/>
    <mergeCell ref="J2082:K2082"/>
    <mergeCell ref="B2083:F2083"/>
    <mergeCell ref="G2083:H2083"/>
    <mergeCell ref="J2083:K2083"/>
    <mergeCell ref="B2080:F2080"/>
    <mergeCell ref="G2080:H2080"/>
    <mergeCell ref="J2080:K2080"/>
    <mergeCell ref="B2081:F2081"/>
    <mergeCell ref="G2081:H2081"/>
    <mergeCell ref="J2081:K2081"/>
    <mergeCell ref="B2078:F2078"/>
    <mergeCell ref="G2078:H2078"/>
    <mergeCell ref="J2078:K2078"/>
    <mergeCell ref="B2079:F2079"/>
    <mergeCell ref="G2079:H2079"/>
    <mergeCell ref="J2079:K2079"/>
    <mergeCell ref="B2076:F2076"/>
    <mergeCell ref="G2076:H2076"/>
    <mergeCell ref="J2076:K2076"/>
    <mergeCell ref="B2077:F2077"/>
    <mergeCell ref="G2077:H2077"/>
    <mergeCell ref="J2077:K2077"/>
    <mergeCell ref="B2074:F2074"/>
    <mergeCell ref="G2074:H2074"/>
    <mergeCell ref="J2074:K2074"/>
    <mergeCell ref="B2075:F2075"/>
    <mergeCell ref="G2075:H2075"/>
    <mergeCell ref="J2075:K2075"/>
    <mergeCell ref="B2072:F2072"/>
    <mergeCell ref="G2072:H2072"/>
    <mergeCell ref="J2072:K2072"/>
    <mergeCell ref="B2073:F2073"/>
    <mergeCell ref="G2073:H2073"/>
    <mergeCell ref="J2073:K2073"/>
    <mergeCell ref="B2070:F2070"/>
    <mergeCell ref="G2070:H2070"/>
    <mergeCell ref="J2070:K2070"/>
    <mergeCell ref="B2071:F2071"/>
    <mergeCell ref="G2071:H2071"/>
    <mergeCell ref="J2071:K2071"/>
    <mergeCell ref="B2068:F2068"/>
    <mergeCell ref="G2068:H2068"/>
    <mergeCell ref="J2068:K2068"/>
    <mergeCell ref="B2069:F2069"/>
    <mergeCell ref="G2069:H2069"/>
    <mergeCell ref="J2069:K2069"/>
    <mergeCell ref="B2066:F2066"/>
    <mergeCell ref="G2066:H2066"/>
    <mergeCell ref="J2066:K2066"/>
    <mergeCell ref="B2067:F2067"/>
    <mergeCell ref="G2067:H2067"/>
    <mergeCell ref="J2067:K2067"/>
    <mergeCell ref="B2064:F2064"/>
    <mergeCell ref="G2064:H2064"/>
    <mergeCell ref="J2064:K2064"/>
    <mergeCell ref="B2065:F2065"/>
    <mergeCell ref="G2065:H2065"/>
    <mergeCell ref="J2065:K2065"/>
    <mergeCell ref="B2062:F2062"/>
    <mergeCell ref="G2062:H2062"/>
    <mergeCell ref="J2062:K2062"/>
    <mergeCell ref="B2063:F2063"/>
    <mergeCell ref="G2063:H2063"/>
    <mergeCell ref="J2063:K2063"/>
    <mergeCell ref="B2060:F2060"/>
    <mergeCell ref="G2060:H2060"/>
    <mergeCell ref="J2060:K2060"/>
    <mergeCell ref="B2061:F2061"/>
    <mergeCell ref="G2061:H2061"/>
    <mergeCell ref="J2061:K2061"/>
    <mergeCell ref="B2058:F2058"/>
    <mergeCell ref="G2058:H2058"/>
    <mergeCell ref="J2058:K2058"/>
    <mergeCell ref="B2059:F2059"/>
    <mergeCell ref="G2059:H2059"/>
    <mergeCell ref="J2059:K2059"/>
    <mergeCell ref="B2056:F2056"/>
    <mergeCell ref="G2056:H2056"/>
    <mergeCell ref="J2056:K2056"/>
    <mergeCell ref="B2057:F2057"/>
    <mergeCell ref="G2057:H2057"/>
    <mergeCell ref="J2057:K2057"/>
    <mergeCell ref="B2054:F2054"/>
    <mergeCell ref="G2054:H2054"/>
    <mergeCell ref="J2054:K2054"/>
    <mergeCell ref="B2055:F2055"/>
    <mergeCell ref="G2055:H2055"/>
    <mergeCell ref="J2055:K2055"/>
    <mergeCell ref="B2052:F2052"/>
    <mergeCell ref="G2052:H2052"/>
    <mergeCell ref="J2052:K2052"/>
    <mergeCell ref="B2053:F2053"/>
    <mergeCell ref="G2053:H2053"/>
    <mergeCell ref="J2053:K2053"/>
    <mergeCell ref="B2050:F2050"/>
    <mergeCell ref="G2050:H2050"/>
    <mergeCell ref="J2050:K2050"/>
    <mergeCell ref="B2051:F2051"/>
    <mergeCell ref="G2051:H2051"/>
    <mergeCell ref="J2051:K2051"/>
    <mergeCell ref="B2048:F2048"/>
    <mergeCell ref="G2048:H2048"/>
    <mergeCell ref="J2048:K2048"/>
    <mergeCell ref="B2049:F2049"/>
    <mergeCell ref="G2049:H2049"/>
    <mergeCell ref="J2049:K2049"/>
    <mergeCell ref="B2046:F2046"/>
    <mergeCell ref="G2046:H2046"/>
    <mergeCell ref="J2046:K2046"/>
    <mergeCell ref="B2047:F2047"/>
    <mergeCell ref="G2047:H2047"/>
    <mergeCell ref="J2047:K2047"/>
    <mergeCell ref="B2044:F2044"/>
    <mergeCell ref="G2044:H2044"/>
    <mergeCell ref="J2044:K2044"/>
    <mergeCell ref="B2045:F2045"/>
    <mergeCell ref="G2045:H2045"/>
    <mergeCell ref="J2045:K2045"/>
    <mergeCell ref="B2042:F2042"/>
    <mergeCell ref="G2042:H2042"/>
    <mergeCell ref="J2042:K2042"/>
    <mergeCell ref="B2043:F2043"/>
    <mergeCell ref="G2043:H2043"/>
    <mergeCell ref="J2043:K2043"/>
    <mergeCell ref="B2040:F2040"/>
    <mergeCell ref="G2040:H2040"/>
    <mergeCell ref="J2040:K2040"/>
    <mergeCell ref="B2041:F2041"/>
    <mergeCell ref="G2041:H2041"/>
    <mergeCell ref="J2041:K2041"/>
    <mergeCell ref="B2038:F2038"/>
    <mergeCell ref="G2038:H2038"/>
    <mergeCell ref="J2038:K2038"/>
    <mergeCell ref="B2039:F2039"/>
    <mergeCell ref="G2039:H2039"/>
    <mergeCell ref="J2039:K2039"/>
    <mergeCell ref="B2036:F2036"/>
    <mergeCell ref="G2036:H2036"/>
    <mergeCell ref="J2036:K2036"/>
    <mergeCell ref="B2037:F2037"/>
    <mergeCell ref="G2037:H2037"/>
    <mergeCell ref="J2037:K2037"/>
    <mergeCell ref="B2034:F2034"/>
    <mergeCell ref="G2034:H2034"/>
    <mergeCell ref="J2034:K2034"/>
    <mergeCell ref="B2035:F2035"/>
    <mergeCell ref="G2035:H2035"/>
    <mergeCell ref="J2035:K2035"/>
    <mergeCell ref="B2032:F2032"/>
    <mergeCell ref="G2032:H2032"/>
    <mergeCell ref="J2032:K2032"/>
    <mergeCell ref="B2033:F2033"/>
    <mergeCell ref="G2033:H2033"/>
    <mergeCell ref="J2033:K2033"/>
    <mergeCell ref="B2029:L2029"/>
    <mergeCell ref="B2030:F2030"/>
    <mergeCell ref="G2030:H2030"/>
    <mergeCell ref="J2030:K2030"/>
    <mergeCell ref="B2031:F2031"/>
    <mergeCell ref="G2031:H2031"/>
    <mergeCell ref="J2031:K2031"/>
    <mergeCell ref="B2027:F2027"/>
    <mergeCell ref="G2027:H2027"/>
    <mergeCell ref="J2027:K2027"/>
    <mergeCell ref="B2028:F2028"/>
    <mergeCell ref="G2028:H2028"/>
    <mergeCell ref="J2028:K2028"/>
    <mergeCell ref="B2025:F2025"/>
    <mergeCell ref="G2025:H2025"/>
    <mergeCell ref="J2025:K2025"/>
    <mergeCell ref="B2026:F2026"/>
    <mergeCell ref="G2026:H2026"/>
    <mergeCell ref="J2026:K2026"/>
    <mergeCell ref="B2023:F2023"/>
    <mergeCell ref="G2023:H2023"/>
    <mergeCell ref="J2023:K2023"/>
    <mergeCell ref="B2024:F2024"/>
    <mergeCell ref="G2024:H2024"/>
    <mergeCell ref="J2024:K2024"/>
    <mergeCell ref="B2021:F2021"/>
    <mergeCell ref="G2021:H2021"/>
    <mergeCell ref="J2021:K2021"/>
    <mergeCell ref="B2022:F2022"/>
    <mergeCell ref="G2022:H2022"/>
    <mergeCell ref="J2022:K2022"/>
    <mergeCell ref="B2019:F2019"/>
    <mergeCell ref="G2019:H2019"/>
    <mergeCell ref="J2019:K2019"/>
    <mergeCell ref="B2020:F2020"/>
    <mergeCell ref="G2020:H2020"/>
    <mergeCell ref="J2020:K2020"/>
    <mergeCell ref="B2017:F2017"/>
    <mergeCell ref="G2017:H2017"/>
    <mergeCell ref="J2017:K2017"/>
    <mergeCell ref="B2018:F2018"/>
    <mergeCell ref="G2018:H2018"/>
    <mergeCell ref="J2018:K2018"/>
    <mergeCell ref="B2015:F2015"/>
    <mergeCell ref="G2015:H2015"/>
    <mergeCell ref="J2015:K2015"/>
    <mergeCell ref="B2016:F2016"/>
    <mergeCell ref="G2016:H2016"/>
    <mergeCell ref="J2016:K2016"/>
    <mergeCell ref="B2013:F2013"/>
    <mergeCell ref="G2013:H2013"/>
    <mergeCell ref="J2013:K2013"/>
    <mergeCell ref="B2014:F2014"/>
    <mergeCell ref="G2014:H2014"/>
    <mergeCell ref="J2014:K2014"/>
    <mergeCell ref="B2011:F2011"/>
    <mergeCell ref="G2011:H2011"/>
    <mergeCell ref="J2011:K2011"/>
    <mergeCell ref="B2012:F2012"/>
    <mergeCell ref="G2012:H2012"/>
    <mergeCell ref="J2012:K2012"/>
    <mergeCell ref="B2009:F2009"/>
    <mergeCell ref="G2009:H2009"/>
    <mergeCell ref="J2009:K2009"/>
    <mergeCell ref="B2010:F2010"/>
    <mergeCell ref="G2010:H2010"/>
    <mergeCell ref="J2010:K2010"/>
    <mergeCell ref="B2007:F2007"/>
    <mergeCell ref="G2007:H2007"/>
    <mergeCell ref="J2007:K2007"/>
    <mergeCell ref="B2008:F2008"/>
    <mergeCell ref="G2008:H2008"/>
    <mergeCell ref="J2008:K2008"/>
    <mergeCell ref="B2005:F2005"/>
    <mergeCell ref="G2005:H2005"/>
    <mergeCell ref="J2005:K2005"/>
    <mergeCell ref="B2006:F2006"/>
    <mergeCell ref="G2006:H2006"/>
    <mergeCell ref="J2006:K2006"/>
    <mergeCell ref="B2003:F2003"/>
    <mergeCell ref="G2003:H2003"/>
    <mergeCell ref="J2003:K2003"/>
    <mergeCell ref="B2004:F2004"/>
    <mergeCell ref="G2004:H2004"/>
    <mergeCell ref="J2004:K2004"/>
    <mergeCell ref="B2001:F2001"/>
    <mergeCell ref="G2001:H2001"/>
    <mergeCell ref="J2001:K2001"/>
    <mergeCell ref="B2002:F2002"/>
    <mergeCell ref="G2002:H2002"/>
    <mergeCell ref="J2002:K2002"/>
    <mergeCell ref="B1999:F1999"/>
    <mergeCell ref="G1999:H1999"/>
    <mergeCell ref="J1999:K1999"/>
    <mergeCell ref="B2000:F2000"/>
    <mergeCell ref="G2000:H2000"/>
    <mergeCell ref="J2000:K2000"/>
    <mergeCell ref="B1997:F1997"/>
    <mergeCell ref="G1997:H1997"/>
    <mergeCell ref="J1997:K1997"/>
    <mergeCell ref="B1998:F1998"/>
    <mergeCell ref="G1998:H1998"/>
    <mergeCell ref="J1998:K1998"/>
    <mergeCell ref="B1995:F1995"/>
    <mergeCell ref="G1995:H1995"/>
    <mergeCell ref="J1995:K1995"/>
    <mergeCell ref="B1996:F1996"/>
    <mergeCell ref="G1996:H1996"/>
    <mergeCell ref="J1996:K1996"/>
    <mergeCell ref="B1993:F1993"/>
    <mergeCell ref="G1993:H1993"/>
    <mergeCell ref="J1993:K1993"/>
    <mergeCell ref="B1994:F1994"/>
    <mergeCell ref="G1994:H1994"/>
    <mergeCell ref="J1994:K1994"/>
    <mergeCell ref="B1991:F1991"/>
    <mergeCell ref="G1991:H1991"/>
    <mergeCell ref="J1991:K1991"/>
    <mergeCell ref="B1992:F1992"/>
    <mergeCell ref="G1992:H1992"/>
    <mergeCell ref="J1992:K1992"/>
    <mergeCell ref="B1989:F1989"/>
    <mergeCell ref="G1989:H1989"/>
    <mergeCell ref="J1989:K1989"/>
    <mergeCell ref="B1990:F1990"/>
    <mergeCell ref="G1990:H1990"/>
    <mergeCell ref="J1990:K1990"/>
    <mergeCell ref="B1987:F1987"/>
    <mergeCell ref="G1987:H1987"/>
    <mergeCell ref="J1987:K1987"/>
    <mergeCell ref="B1988:F1988"/>
    <mergeCell ref="G1988:H1988"/>
    <mergeCell ref="J1988:K1988"/>
    <mergeCell ref="B1985:F1985"/>
    <mergeCell ref="G1985:H1985"/>
    <mergeCell ref="J1985:K1985"/>
    <mergeCell ref="B1986:F1986"/>
    <mergeCell ref="G1986:H1986"/>
    <mergeCell ref="J1986:K1986"/>
    <mergeCell ref="B1983:F1983"/>
    <mergeCell ref="G1983:H1983"/>
    <mergeCell ref="J1983:K1983"/>
    <mergeCell ref="B1984:F1984"/>
    <mergeCell ref="G1984:H1984"/>
    <mergeCell ref="J1984:K1984"/>
    <mergeCell ref="B1981:F1981"/>
    <mergeCell ref="G1981:H1981"/>
    <mergeCell ref="J1981:K1981"/>
    <mergeCell ref="B1982:F1982"/>
    <mergeCell ref="G1982:H1982"/>
    <mergeCell ref="J1982:K1982"/>
    <mergeCell ref="B1979:F1979"/>
    <mergeCell ref="G1979:H1979"/>
    <mergeCell ref="J1979:K1979"/>
    <mergeCell ref="B1980:F1980"/>
    <mergeCell ref="G1980:H1980"/>
    <mergeCell ref="J1980:K1980"/>
    <mergeCell ref="B1977:F1977"/>
    <mergeCell ref="G1977:H1977"/>
    <mergeCell ref="J1977:K1977"/>
    <mergeCell ref="B1978:F1978"/>
    <mergeCell ref="G1978:H1978"/>
    <mergeCell ref="J1978:K1978"/>
    <mergeCell ref="B1974:L1974"/>
    <mergeCell ref="B1975:F1975"/>
    <mergeCell ref="G1975:H1975"/>
    <mergeCell ref="J1975:K1975"/>
    <mergeCell ref="B1976:F1976"/>
    <mergeCell ref="G1976:H1976"/>
    <mergeCell ref="J1976:K1976"/>
    <mergeCell ref="B1972:F1972"/>
    <mergeCell ref="G1972:H1972"/>
    <mergeCell ref="J1972:K1972"/>
    <mergeCell ref="B1973:F1973"/>
    <mergeCell ref="G1973:H1973"/>
    <mergeCell ref="J1973:K1973"/>
    <mergeCell ref="B1970:F1970"/>
    <mergeCell ref="G1970:H1970"/>
    <mergeCell ref="J1970:K1970"/>
    <mergeCell ref="B1971:F1971"/>
    <mergeCell ref="G1971:H1971"/>
    <mergeCell ref="J1971:K1971"/>
    <mergeCell ref="B1968:F1968"/>
    <mergeCell ref="G1968:H1968"/>
    <mergeCell ref="J1968:K1968"/>
    <mergeCell ref="B1969:F1969"/>
    <mergeCell ref="G1969:H1969"/>
    <mergeCell ref="J1969:K1969"/>
    <mergeCell ref="B1966:F1966"/>
    <mergeCell ref="G1966:H1966"/>
    <mergeCell ref="J1966:K1966"/>
    <mergeCell ref="B1967:F1967"/>
    <mergeCell ref="G1967:H1967"/>
    <mergeCell ref="J1967:K1967"/>
    <mergeCell ref="B1964:F1964"/>
    <mergeCell ref="G1964:H1964"/>
    <mergeCell ref="J1964:K1964"/>
    <mergeCell ref="B1965:F1965"/>
    <mergeCell ref="G1965:H1965"/>
    <mergeCell ref="J1965:K1965"/>
    <mergeCell ref="B1961:F1961"/>
    <mergeCell ref="G1961:H1961"/>
    <mergeCell ref="J1961:K1961"/>
    <mergeCell ref="B1962:L1962"/>
    <mergeCell ref="B1963:F1963"/>
    <mergeCell ref="G1963:H1963"/>
    <mergeCell ref="J1963:K1963"/>
    <mergeCell ref="B1959:F1959"/>
    <mergeCell ref="G1959:H1959"/>
    <mergeCell ref="J1959:K1959"/>
    <mergeCell ref="B1960:F1960"/>
    <mergeCell ref="G1960:H1960"/>
    <mergeCell ref="J1960:K1960"/>
    <mergeCell ref="B1957:F1957"/>
    <mergeCell ref="G1957:H1957"/>
    <mergeCell ref="J1957:K1957"/>
    <mergeCell ref="B1958:F1958"/>
    <mergeCell ref="G1958:H1958"/>
    <mergeCell ref="J1958:K1958"/>
    <mergeCell ref="B1955:F1955"/>
    <mergeCell ref="G1955:H1955"/>
    <mergeCell ref="J1955:K1955"/>
    <mergeCell ref="B1956:F1956"/>
    <mergeCell ref="G1956:H1956"/>
    <mergeCell ref="J1956:K1956"/>
    <mergeCell ref="B1953:F1953"/>
    <mergeCell ref="G1953:H1953"/>
    <mergeCell ref="J1953:K1953"/>
    <mergeCell ref="B1954:F1954"/>
    <mergeCell ref="G1954:H1954"/>
    <mergeCell ref="J1954:K1954"/>
    <mergeCell ref="B1951:F1951"/>
    <mergeCell ref="G1951:H1951"/>
    <mergeCell ref="J1951:K1951"/>
    <mergeCell ref="B1952:F1952"/>
    <mergeCell ref="G1952:H1952"/>
    <mergeCell ref="J1952:K1952"/>
    <mergeCell ref="B1948:L1948"/>
    <mergeCell ref="B1949:F1949"/>
    <mergeCell ref="G1949:H1949"/>
    <mergeCell ref="J1949:K1949"/>
    <mergeCell ref="B1950:F1950"/>
    <mergeCell ref="G1950:H1950"/>
    <mergeCell ref="J1950:K1950"/>
    <mergeCell ref="B1946:F1946"/>
    <mergeCell ref="G1946:H1946"/>
    <mergeCell ref="J1946:K1946"/>
    <mergeCell ref="B1947:F1947"/>
    <mergeCell ref="G1947:H1947"/>
    <mergeCell ref="J1947:K1947"/>
    <mergeCell ref="B1944:F1944"/>
    <mergeCell ref="G1944:H1944"/>
    <mergeCell ref="J1944:K1944"/>
    <mergeCell ref="B1945:F1945"/>
    <mergeCell ref="G1945:H1945"/>
    <mergeCell ref="J1945:K1945"/>
    <mergeCell ref="B1942:F1942"/>
    <mergeCell ref="G1942:H1942"/>
    <mergeCell ref="J1942:K1942"/>
    <mergeCell ref="B1943:F1943"/>
    <mergeCell ref="G1943:H1943"/>
    <mergeCell ref="J1943:K1943"/>
    <mergeCell ref="B1940:F1940"/>
    <mergeCell ref="G1940:H1940"/>
    <mergeCell ref="J1940:K1940"/>
    <mergeCell ref="B1941:F1941"/>
    <mergeCell ref="G1941:H1941"/>
    <mergeCell ref="J1941:K1941"/>
    <mergeCell ref="B1938:F1938"/>
    <mergeCell ref="G1938:H1938"/>
    <mergeCell ref="J1938:K1938"/>
    <mergeCell ref="B1939:F1939"/>
    <mergeCell ref="G1939:H1939"/>
    <mergeCell ref="J1939:K1939"/>
    <mergeCell ref="B1936:F1936"/>
    <mergeCell ref="G1936:H1936"/>
    <mergeCell ref="J1936:K1936"/>
    <mergeCell ref="B1937:F1937"/>
    <mergeCell ref="G1937:H1937"/>
    <mergeCell ref="J1937:K1937"/>
    <mergeCell ref="B1934:F1934"/>
    <mergeCell ref="G1934:H1934"/>
    <mergeCell ref="J1934:K1934"/>
    <mergeCell ref="B1935:F1935"/>
    <mergeCell ref="G1935:H1935"/>
    <mergeCell ref="J1935:K1935"/>
    <mergeCell ref="B1932:F1932"/>
    <mergeCell ref="G1932:H1932"/>
    <mergeCell ref="J1932:K1932"/>
    <mergeCell ref="B1933:F1933"/>
    <mergeCell ref="G1933:H1933"/>
    <mergeCell ref="J1933:K1933"/>
    <mergeCell ref="B1930:F1930"/>
    <mergeCell ref="G1930:H1930"/>
    <mergeCell ref="J1930:K1930"/>
    <mergeCell ref="B1931:F1931"/>
    <mergeCell ref="G1931:H1931"/>
    <mergeCell ref="J1931:K1931"/>
    <mergeCell ref="B1928:F1928"/>
    <mergeCell ref="G1928:H1928"/>
    <mergeCell ref="J1928:K1928"/>
    <mergeCell ref="B1929:F1929"/>
    <mergeCell ref="G1929:H1929"/>
    <mergeCell ref="J1929:K1929"/>
    <mergeCell ref="B1926:F1926"/>
    <mergeCell ref="G1926:H1926"/>
    <mergeCell ref="J1926:K1926"/>
    <mergeCell ref="B1927:F1927"/>
    <mergeCell ref="G1927:H1927"/>
    <mergeCell ref="J1927:K1927"/>
    <mergeCell ref="B1924:F1924"/>
    <mergeCell ref="G1924:H1924"/>
    <mergeCell ref="J1924:K1924"/>
    <mergeCell ref="B1925:F1925"/>
    <mergeCell ref="G1925:H1925"/>
    <mergeCell ref="J1925:K1925"/>
    <mergeCell ref="B1921:F1921"/>
    <mergeCell ref="G1921:H1921"/>
    <mergeCell ref="J1921:K1921"/>
    <mergeCell ref="B1922:L1922"/>
    <mergeCell ref="B1923:F1923"/>
    <mergeCell ref="G1923:H1923"/>
    <mergeCell ref="J1923:K1923"/>
    <mergeCell ref="B1919:F1919"/>
    <mergeCell ref="G1919:H1919"/>
    <mergeCell ref="J1919:K1919"/>
    <mergeCell ref="B1920:F1920"/>
    <mergeCell ref="G1920:H1920"/>
    <mergeCell ref="J1920:K1920"/>
    <mergeCell ref="B1917:F1917"/>
    <mergeCell ref="G1917:H1917"/>
    <mergeCell ref="J1917:K1917"/>
    <mergeCell ref="B1918:F1918"/>
    <mergeCell ref="G1918:H1918"/>
    <mergeCell ref="J1918:K1918"/>
    <mergeCell ref="B1915:F1915"/>
    <mergeCell ref="G1915:H1915"/>
    <mergeCell ref="J1915:K1915"/>
    <mergeCell ref="B1916:F1916"/>
    <mergeCell ref="G1916:H1916"/>
    <mergeCell ref="J1916:K1916"/>
    <mergeCell ref="B1913:F1913"/>
    <mergeCell ref="G1913:H1913"/>
    <mergeCell ref="J1913:K1913"/>
    <mergeCell ref="B1914:F1914"/>
    <mergeCell ref="G1914:H1914"/>
    <mergeCell ref="J1914:K1914"/>
    <mergeCell ref="B1911:F1911"/>
    <mergeCell ref="G1911:H1911"/>
    <mergeCell ref="J1911:K1911"/>
    <mergeCell ref="B1912:F1912"/>
    <mergeCell ref="G1912:H1912"/>
    <mergeCell ref="J1912:K1912"/>
    <mergeCell ref="B1909:F1909"/>
    <mergeCell ref="G1909:H1909"/>
    <mergeCell ref="J1909:K1909"/>
    <mergeCell ref="B1910:F1910"/>
    <mergeCell ref="G1910:H1910"/>
    <mergeCell ref="J1910:K1910"/>
    <mergeCell ref="B1907:F1907"/>
    <mergeCell ref="G1907:H1907"/>
    <mergeCell ref="J1907:K1907"/>
    <mergeCell ref="B1908:F1908"/>
    <mergeCell ref="G1908:H1908"/>
    <mergeCell ref="J1908:K1908"/>
    <mergeCell ref="B1905:F1905"/>
    <mergeCell ref="G1905:H1905"/>
    <mergeCell ref="J1905:K1905"/>
    <mergeCell ref="B1906:F1906"/>
    <mergeCell ref="G1906:H1906"/>
    <mergeCell ref="J1906:K1906"/>
    <mergeCell ref="B1903:F1903"/>
    <mergeCell ref="G1903:H1903"/>
    <mergeCell ref="J1903:K1903"/>
    <mergeCell ref="B1904:F1904"/>
    <mergeCell ref="G1904:H1904"/>
    <mergeCell ref="J1904:K1904"/>
    <mergeCell ref="B1901:F1901"/>
    <mergeCell ref="G1901:H1901"/>
    <mergeCell ref="J1901:K1901"/>
    <mergeCell ref="B1902:F1902"/>
    <mergeCell ref="G1902:H1902"/>
    <mergeCell ref="J1902:K1902"/>
    <mergeCell ref="B1899:F1899"/>
    <mergeCell ref="G1899:H1899"/>
    <mergeCell ref="J1899:K1899"/>
    <mergeCell ref="B1900:F1900"/>
    <mergeCell ref="G1900:H1900"/>
    <mergeCell ref="J1900:K1900"/>
    <mergeCell ref="B1897:F1897"/>
    <mergeCell ref="G1897:H1897"/>
    <mergeCell ref="J1897:K1897"/>
    <mergeCell ref="B1898:F1898"/>
    <mergeCell ref="G1898:H1898"/>
    <mergeCell ref="J1898:K1898"/>
    <mergeCell ref="B1895:F1895"/>
    <mergeCell ref="G1895:H1895"/>
    <mergeCell ref="J1895:K1895"/>
    <mergeCell ref="B1896:F1896"/>
    <mergeCell ref="G1896:H1896"/>
    <mergeCell ref="J1896:K1896"/>
    <mergeCell ref="B1893:F1893"/>
    <mergeCell ref="G1893:H1893"/>
    <mergeCell ref="J1893:K1893"/>
    <mergeCell ref="B1894:F1894"/>
    <mergeCell ref="G1894:H1894"/>
    <mergeCell ref="J1894:K1894"/>
    <mergeCell ref="B1891:F1891"/>
    <mergeCell ref="G1891:H1891"/>
    <mergeCell ref="J1891:K1891"/>
    <mergeCell ref="B1892:F1892"/>
    <mergeCell ref="G1892:H1892"/>
    <mergeCell ref="J1892:K1892"/>
    <mergeCell ref="B1889:F1889"/>
    <mergeCell ref="G1889:H1889"/>
    <mergeCell ref="J1889:K1889"/>
    <mergeCell ref="B1890:F1890"/>
    <mergeCell ref="G1890:H1890"/>
    <mergeCell ref="J1890:K1890"/>
    <mergeCell ref="B1887:F1887"/>
    <mergeCell ref="G1887:H1887"/>
    <mergeCell ref="J1887:K1887"/>
    <mergeCell ref="B1888:F1888"/>
    <mergeCell ref="G1888:H1888"/>
    <mergeCell ref="J1888:K1888"/>
    <mergeCell ref="B1885:F1885"/>
    <mergeCell ref="G1885:H1885"/>
    <mergeCell ref="J1885:K1885"/>
    <mergeCell ref="B1886:F1886"/>
    <mergeCell ref="G1886:H1886"/>
    <mergeCell ref="J1886:K1886"/>
    <mergeCell ref="B1883:F1883"/>
    <mergeCell ref="G1883:H1883"/>
    <mergeCell ref="J1883:K1883"/>
    <mergeCell ref="B1884:F1884"/>
    <mergeCell ref="G1884:H1884"/>
    <mergeCell ref="J1884:K1884"/>
    <mergeCell ref="B1881:F1881"/>
    <mergeCell ref="G1881:H1881"/>
    <mergeCell ref="J1881:K1881"/>
    <mergeCell ref="B1882:F1882"/>
    <mergeCell ref="G1882:H1882"/>
    <mergeCell ref="J1882:K1882"/>
    <mergeCell ref="B1879:F1879"/>
    <mergeCell ref="G1879:H1879"/>
    <mergeCell ref="J1879:K1879"/>
    <mergeCell ref="B1880:F1880"/>
    <mergeCell ref="G1880:H1880"/>
    <mergeCell ref="J1880:K1880"/>
    <mergeCell ref="B1877:F1877"/>
    <mergeCell ref="G1877:H1877"/>
    <mergeCell ref="J1877:K1877"/>
    <mergeCell ref="B1878:F1878"/>
    <mergeCell ref="G1878:H1878"/>
    <mergeCell ref="J1878:K1878"/>
    <mergeCell ref="B1875:F1875"/>
    <mergeCell ref="G1875:H1875"/>
    <mergeCell ref="J1875:K1875"/>
    <mergeCell ref="B1876:F1876"/>
    <mergeCell ref="G1876:H1876"/>
    <mergeCell ref="J1876:K1876"/>
    <mergeCell ref="B1873:F1873"/>
    <mergeCell ref="G1873:H1873"/>
    <mergeCell ref="J1873:K1873"/>
    <mergeCell ref="B1874:F1874"/>
    <mergeCell ref="G1874:H1874"/>
    <mergeCell ref="J1874:K1874"/>
    <mergeCell ref="B1871:F1871"/>
    <mergeCell ref="G1871:H1871"/>
    <mergeCell ref="J1871:K1871"/>
    <mergeCell ref="B1872:F1872"/>
    <mergeCell ref="G1872:H1872"/>
    <mergeCell ref="J1872:K1872"/>
    <mergeCell ref="B1869:F1869"/>
    <mergeCell ref="G1869:H1869"/>
    <mergeCell ref="J1869:K1869"/>
    <mergeCell ref="B1870:F1870"/>
    <mergeCell ref="G1870:H1870"/>
    <mergeCell ref="J1870:K1870"/>
    <mergeCell ref="B1867:F1867"/>
    <mergeCell ref="G1867:H1867"/>
    <mergeCell ref="J1867:K1867"/>
    <mergeCell ref="B1868:F1868"/>
    <mergeCell ref="G1868:H1868"/>
    <mergeCell ref="J1868:K1868"/>
    <mergeCell ref="B1865:F1865"/>
    <mergeCell ref="G1865:H1865"/>
    <mergeCell ref="J1865:K1865"/>
    <mergeCell ref="B1866:F1866"/>
    <mergeCell ref="G1866:H1866"/>
    <mergeCell ref="J1866:K1866"/>
    <mergeCell ref="B1863:F1863"/>
    <mergeCell ref="G1863:H1863"/>
    <mergeCell ref="J1863:K1863"/>
    <mergeCell ref="B1864:F1864"/>
    <mergeCell ref="G1864:H1864"/>
    <mergeCell ref="J1864:K1864"/>
    <mergeCell ref="B1860:F1860"/>
    <mergeCell ref="G1860:H1860"/>
    <mergeCell ref="J1860:K1860"/>
    <mergeCell ref="B1861:L1861"/>
    <mergeCell ref="B1862:F1862"/>
    <mergeCell ref="G1862:H1862"/>
    <mergeCell ref="J1862:K1862"/>
    <mergeCell ref="B1858:F1858"/>
    <mergeCell ref="G1858:H1858"/>
    <mergeCell ref="J1858:K1858"/>
    <mergeCell ref="B1859:F1859"/>
    <mergeCell ref="G1859:H1859"/>
    <mergeCell ref="J1859:K1859"/>
    <mergeCell ref="B1856:F1856"/>
    <mergeCell ref="G1856:H1856"/>
    <mergeCell ref="J1856:K1856"/>
    <mergeCell ref="B1857:F1857"/>
    <mergeCell ref="G1857:H1857"/>
    <mergeCell ref="J1857:K1857"/>
    <mergeCell ref="B1854:F1854"/>
    <mergeCell ref="G1854:H1854"/>
    <mergeCell ref="J1854:K1854"/>
    <mergeCell ref="B1855:F1855"/>
    <mergeCell ref="G1855:H1855"/>
    <mergeCell ref="J1855:K1855"/>
    <mergeCell ref="B1852:F1852"/>
    <mergeCell ref="G1852:H1852"/>
    <mergeCell ref="J1852:K1852"/>
    <mergeCell ref="B1853:F1853"/>
    <mergeCell ref="G1853:H1853"/>
    <mergeCell ref="J1853:K1853"/>
    <mergeCell ref="B1850:F1850"/>
    <mergeCell ref="G1850:H1850"/>
    <mergeCell ref="J1850:K1850"/>
    <mergeCell ref="B1851:F1851"/>
    <mergeCell ref="G1851:H1851"/>
    <mergeCell ref="J1851:K1851"/>
    <mergeCell ref="B1848:F1848"/>
    <mergeCell ref="G1848:H1848"/>
    <mergeCell ref="J1848:K1848"/>
    <mergeCell ref="B1849:F1849"/>
    <mergeCell ref="G1849:H1849"/>
    <mergeCell ref="J1849:K1849"/>
    <mergeCell ref="B1846:F1846"/>
    <mergeCell ref="G1846:H1846"/>
    <mergeCell ref="J1846:K1846"/>
    <mergeCell ref="B1847:F1847"/>
    <mergeCell ref="G1847:H1847"/>
    <mergeCell ref="J1847:K1847"/>
    <mergeCell ref="B1843:F1843"/>
    <mergeCell ref="G1843:H1843"/>
    <mergeCell ref="J1843:K1843"/>
    <mergeCell ref="B1844:L1844"/>
    <mergeCell ref="B1845:F1845"/>
    <mergeCell ref="G1845:H1845"/>
    <mergeCell ref="J1845:K1845"/>
    <mergeCell ref="B1841:F1841"/>
    <mergeCell ref="G1841:H1841"/>
    <mergeCell ref="J1841:K1841"/>
    <mergeCell ref="B1842:F1842"/>
    <mergeCell ref="G1842:H1842"/>
    <mergeCell ref="J1842:K1842"/>
    <mergeCell ref="B1839:F1839"/>
    <mergeCell ref="G1839:H1839"/>
    <mergeCell ref="J1839:K1839"/>
    <mergeCell ref="B1840:F1840"/>
    <mergeCell ref="G1840:H1840"/>
    <mergeCell ref="J1840:K1840"/>
    <mergeCell ref="B1837:F1837"/>
    <mergeCell ref="G1837:H1837"/>
    <mergeCell ref="J1837:K1837"/>
    <mergeCell ref="B1838:F1838"/>
    <mergeCell ref="G1838:H1838"/>
    <mergeCell ref="J1838:K1838"/>
    <mergeCell ref="B1835:F1835"/>
    <mergeCell ref="G1835:H1835"/>
    <mergeCell ref="J1835:K1835"/>
    <mergeCell ref="B1836:F1836"/>
    <mergeCell ref="G1836:H1836"/>
    <mergeCell ref="J1836:K1836"/>
    <mergeCell ref="B1833:F1833"/>
    <mergeCell ref="G1833:H1833"/>
    <mergeCell ref="J1833:K1833"/>
    <mergeCell ref="B1834:F1834"/>
    <mergeCell ref="G1834:H1834"/>
    <mergeCell ref="J1834:K1834"/>
    <mergeCell ref="B1831:F1831"/>
    <mergeCell ref="G1831:H1831"/>
    <mergeCell ref="J1831:K1831"/>
    <mergeCell ref="B1832:F1832"/>
    <mergeCell ref="G1832:H1832"/>
    <mergeCell ref="J1832:K1832"/>
    <mergeCell ref="B1829:F1829"/>
    <mergeCell ref="G1829:H1829"/>
    <mergeCell ref="J1829:K1829"/>
    <mergeCell ref="B1830:F1830"/>
    <mergeCell ref="G1830:H1830"/>
    <mergeCell ref="J1830:K1830"/>
    <mergeCell ref="B1827:F1827"/>
    <mergeCell ref="G1827:H1827"/>
    <mergeCell ref="J1827:K1827"/>
    <mergeCell ref="B1828:F1828"/>
    <mergeCell ref="G1828:H1828"/>
    <mergeCell ref="J1828:K1828"/>
    <mergeCell ref="B1825:F1825"/>
    <mergeCell ref="G1825:H1825"/>
    <mergeCell ref="J1825:K1825"/>
    <mergeCell ref="B1826:F1826"/>
    <mergeCell ref="G1826:H1826"/>
    <mergeCell ref="J1826:K1826"/>
    <mergeCell ref="B1823:F1823"/>
    <mergeCell ref="G1823:H1823"/>
    <mergeCell ref="J1823:K1823"/>
    <mergeCell ref="B1824:F1824"/>
    <mergeCell ref="G1824:H1824"/>
    <mergeCell ref="J1824:K1824"/>
    <mergeCell ref="B1821:F1821"/>
    <mergeCell ref="G1821:H1821"/>
    <mergeCell ref="J1821:K1821"/>
    <mergeCell ref="B1822:F1822"/>
    <mergeCell ref="G1822:H1822"/>
    <mergeCell ref="J1822:K1822"/>
    <mergeCell ref="B1819:F1819"/>
    <mergeCell ref="G1819:H1819"/>
    <mergeCell ref="J1819:K1819"/>
    <mergeCell ref="B1820:F1820"/>
    <mergeCell ref="G1820:H1820"/>
    <mergeCell ref="J1820:K1820"/>
    <mergeCell ref="B1817:F1817"/>
    <mergeCell ref="G1817:H1817"/>
    <mergeCell ref="J1817:K1817"/>
    <mergeCell ref="B1818:F1818"/>
    <mergeCell ref="G1818:H1818"/>
    <mergeCell ref="J1818:K1818"/>
    <mergeCell ref="B1815:F1815"/>
    <mergeCell ref="G1815:H1815"/>
    <mergeCell ref="J1815:K1815"/>
    <mergeCell ref="B1816:F1816"/>
    <mergeCell ref="G1816:H1816"/>
    <mergeCell ref="J1816:K1816"/>
    <mergeCell ref="B1813:F1813"/>
    <mergeCell ref="G1813:H1813"/>
    <mergeCell ref="J1813:K1813"/>
    <mergeCell ref="B1814:F1814"/>
    <mergeCell ref="G1814:H1814"/>
    <mergeCell ref="J1814:K1814"/>
    <mergeCell ref="B1811:F1811"/>
    <mergeCell ref="G1811:H1811"/>
    <mergeCell ref="J1811:K1811"/>
    <mergeCell ref="B1812:F1812"/>
    <mergeCell ref="G1812:H1812"/>
    <mergeCell ref="J1812:K1812"/>
    <mergeCell ref="B1808:L1808"/>
    <mergeCell ref="B1809:F1809"/>
    <mergeCell ref="G1809:H1809"/>
    <mergeCell ref="J1809:K1809"/>
    <mergeCell ref="B1810:F1810"/>
    <mergeCell ref="G1810:H1810"/>
    <mergeCell ref="J1810:K1810"/>
    <mergeCell ref="B1806:F1806"/>
    <mergeCell ref="G1806:H1806"/>
    <mergeCell ref="J1806:K1806"/>
    <mergeCell ref="B1807:F1807"/>
    <mergeCell ref="G1807:H1807"/>
    <mergeCell ref="J1807:K1807"/>
    <mergeCell ref="B1804:F1804"/>
    <mergeCell ref="G1804:H1804"/>
    <mergeCell ref="J1804:K1804"/>
    <mergeCell ref="B1805:F1805"/>
    <mergeCell ref="G1805:H1805"/>
    <mergeCell ref="J1805:K1805"/>
    <mergeCell ref="B1802:F1802"/>
    <mergeCell ref="G1802:H1802"/>
    <mergeCell ref="J1802:K1802"/>
    <mergeCell ref="B1803:F1803"/>
    <mergeCell ref="G1803:H1803"/>
    <mergeCell ref="J1803:K1803"/>
    <mergeCell ref="B1800:F1800"/>
    <mergeCell ref="G1800:H1800"/>
    <mergeCell ref="J1800:K1800"/>
    <mergeCell ref="B1801:F1801"/>
    <mergeCell ref="G1801:H1801"/>
    <mergeCell ref="J1801:K1801"/>
    <mergeCell ref="B1798:F1798"/>
    <mergeCell ref="G1798:H1798"/>
    <mergeCell ref="J1798:K1798"/>
    <mergeCell ref="B1799:F1799"/>
    <mergeCell ref="G1799:H1799"/>
    <mergeCell ref="J1799:K1799"/>
    <mergeCell ref="B1796:F1796"/>
    <mergeCell ref="G1796:H1796"/>
    <mergeCell ref="J1796:K1796"/>
    <mergeCell ref="B1797:F1797"/>
    <mergeCell ref="G1797:H1797"/>
    <mergeCell ref="J1797:K1797"/>
    <mergeCell ref="B1793:L1793"/>
    <mergeCell ref="B1794:F1794"/>
    <mergeCell ref="G1794:H1794"/>
    <mergeCell ref="J1794:K1794"/>
    <mergeCell ref="B1795:F1795"/>
    <mergeCell ref="G1795:H1795"/>
    <mergeCell ref="J1795:K1795"/>
    <mergeCell ref="B1791:F1791"/>
    <mergeCell ref="G1791:H1791"/>
    <mergeCell ref="J1791:K1791"/>
    <mergeCell ref="B1792:F1792"/>
    <mergeCell ref="G1792:H1792"/>
    <mergeCell ref="J1792:K1792"/>
    <mergeCell ref="B1789:F1789"/>
    <mergeCell ref="G1789:H1789"/>
    <mergeCell ref="J1789:K1789"/>
    <mergeCell ref="B1790:F1790"/>
    <mergeCell ref="G1790:H1790"/>
    <mergeCell ref="J1790:K1790"/>
    <mergeCell ref="B1787:F1787"/>
    <mergeCell ref="G1787:H1787"/>
    <mergeCell ref="J1787:K1787"/>
    <mergeCell ref="B1788:F1788"/>
    <mergeCell ref="G1788:H1788"/>
    <mergeCell ref="J1788:K1788"/>
    <mergeCell ref="B1785:F1785"/>
    <mergeCell ref="G1785:H1785"/>
    <mergeCell ref="J1785:K1785"/>
    <mergeCell ref="B1786:F1786"/>
    <mergeCell ref="G1786:H1786"/>
    <mergeCell ref="J1786:K1786"/>
    <mergeCell ref="B1783:F1783"/>
    <mergeCell ref="G1783:H1783"/>
    <mergeCell ref="J1783:K1783"/>
    <mergeCell ref="B1784:F1784"/>
    <mergeCell ref="G1784:H1784"/>
    <mergeCell ref="J1784:K1784"/>
    <mergeCell ref="B1781:F1781"/>
    <mergeCell ref="G1781:H1781"/>
    <mergeCell ref="J1781:K1781"/>
    <mergeCell ref="B1782:F1782"/>
    <mergeCell ref="G1782:H1782"/>
    <mergeCell ref="J1782:K1782"/>
    <mergeCell ref="B1779:F1779"/>
    <mergeCell ref="G1779:H1779"/>
    <mergeCell ref="J1779:K1779"/>
    <mergeCell ref="B1780:F1780"/>
    <mergeCell ref="G1780:H1780"/>
    <mergeCell ref="J1780:K1780"/>
    <mergeCell ref="B1777:F1777"/>
    <mergeCell ref="G1777:H1777"/>
    <mergeCell ref="J1777:K1777"/>
    <mergeCell ref="B1778:F1778"/>
    <mergeCell ref="G1778:H1778"/>
    <mergeCell ref="J1778:K1778"/>
    <mergeCell ref="B1775:F1775"/>
    <mergeCell ref="G1775:H1775"/>
    <mergeCell ref="J1775:K1775"/>
    <mergeCell ref="B1776:F1776"/>
    <mergeCell ref="G1776:H1776"/>
    <mergeCell ref="J1776:K1776"/>
    <mergeCell ref="B1773:F1773"/>
    <mergeCell ref="G1773:H1773"/>
    <mergeCell ref="J1773:K1773"/>
    <mergeCell ref="B1774:F1774"/>
    <mergeCell ref="G1774:H1774"/>
    <mergeCell ref="J1774:K1774"/>
    <mergeCell ref="B1771:F1771"/>
    <mergeCell ref="G1771:H1771"/>
    <mergeCell ref="J1771:K1771"/>
    <mergeCell ref="B1772:F1772"/>
    <mergeCell ref="G1772:H1772"/>
    <mergeCell ref="J1772:K1772"/>
    <mergeCell ref="B1769:F1769"/>
    <mergeCell ref="G1769:H1769"/>
    <mergeCell ref="J1769:K1769"/>
    <mergeCell ref="B1770:F1770"/>
    <mergeCell ref="G1770:H1770"/>
    <mergeCell ref="J1770:K1770"/>
    <mergeCell ref="B1767:F1767"/>
    <mergeCell ref="G1767:H1767"/>
    <mergeCell ref="J1767:K1767"/>
    <mergeCell ref="B1768:F1768"/>
    <mergeCell ref="G1768:H1768"/>
    <mergeCell ref="J1768:K1768"/>
    <mergeCell ref="B1765:F1765"/>
    <mergeCell ref="G1765:H1765"/>
    <mergeCell ref="J1765:K1765"/>
    <mergeCell ref="B1766:F1766"/>
    <mergeCell ref="G1766:H1766"/>
    <mergeCell ref="J1766:K1766"/>
    <mergeCell ref="B1763:F1763"/>
    <mergeCell ref="G1763:H1763"/>
    <mergeCell ref="J1763:K1763"/>
    <mergeCell ref="B1764:F1764"/>
    <mergeCell ref="G1764:H1764"/>
    <mergeCell ref="J1764:K1764"/>
    <mergeCell ref="B1761:F1761"/>
    <mergeCell ref="G1761:H1761"/>
    <mergeCell ref="J1761:K1761"/>
    <mergeCell ref="B1762:F1762"/>
    <mergeCell ref="G1762:H1762"/>
    <mergeCell ref="J1762:K1762"/>
    <mergeCell ref="B1759:F1759"/>
    <mergeCell ref="G1759:H1759"/>
    <mergeCell ref="J1759:K1759"/>
    <mergeCell ref="B1760:F1760"/>
    <mergeCell ref="G1760:H1760"/>
    <mergeCell ref="J1760:K1760"/>
    <mergeCell ref="B1757:F1757"/>
    <mergeCell ref="G1757:H1757"/>
    <mergeCell ref="J1757:K1757"/>
    <mergeCell ref="B1758:F1758"/>
    <mergeCell ref="G1758:H1758"/>
    <mergeCell ref="J1758:K1758"/>
    <mergeCell ref="B1755:F1755"/>
    <mergeCell ref="G1755:H1755"/>
    <mergeCell ref="J1755:K1755"/>
    <mergeCell ref="B1756:F1756"/>
    <mergeCell ref="G1756:H1756"/>
    <mergeCell ref="J1756:K1756"/>
    <mergeCell ref="B1753:F1753"/>
    <mergeCell ref="G1753:H1753"/>
    <mergeCell ref="J1753:K1753"/>
    <mergeCell ref="B1754:F1754"/>
    <mergeCell ref="G1754:H1754"/>
    <mergeCell ref="J1754:K1754"/>
    <mergeCell ref="B1751:F1751"/>
    <mergeCell ref="G1751:H1751"/>
    <mergeCell ref="J1751:K1751"/>
    <mergeCell ref="B1752:F1752"/>
    <mergeCell ref="G1752:H1752"/>
    <mergeCell ref="J1752:K1752"/>
    <mergeCell ref="B1749:F1749"/>
    <mergeCell ref="G1749:H1749"/>
    <mergeCell ref="J1749:K1749"/>
    <mergeCell ref="B1750:F1750"/>
    <mergeCell ref="G1750:H1750"/>
    <mergeCell ref="J1750:K1750"/>
    <mergeCell ref="B1747:F1747"/>
    <mergeCell ref="G1747:H1747"/>
    <mergeCell ref="J1747:K1747"/>
    <mergeCell ref="B1748:F1748"/>
    <mergeCell ref="G1748:H1748"/>
    <mergeCell ref="J1748:K1748"/>
    <mergeCell ref="B1745:F1745"/>
    <mergeCell ref="G1745:H1745"/>
    <mergeCell ref="J1745:K1745"/>
    <mergeCell ref="B1746:F1746"/>
    <mergeCell ref="G1746:H1746"/>
    <mergeCell ref="J1746:K1746"/>
    <mergeCell ref="B1743:F1743"/>
    <mergeCell ref="G1743:H1743"/>
    <mergeCell ref="J1743:K1743"/>
    <mergeCell ref="B1744:F1744"/>
    <mergeCell ref="G1744:H1744"/>
    <mergeCell ref="J1744:K1744"/>
    <mergeCell ref="B1741:F1741"/>
    <mergeCell ref="G1741:H1741"/>
    <mergeCell ref="J1741:K1741"/>
    <mergeCell ref="B1742:F1742"/>
    <mergeCell ref="G1742:H1742"/>
    <mergeCell ref="J1742:K1742"/>
    <mergeCell ref="B1739:F1739"/>
    <mergeCell ref="G1739:H1739"/>
    <mergeCell ref="J1739:K1739"/>
    <mergeCell ref="B1740:F1740"/>
    <mergeCell ref="G1740:H1740"/>
    <mergeCell ref="J1740:K1740"/>
    <mergeCell ref="B1737:F1737"/>
    <mergeCell ref="G1737:H1737"/>
    <mergeCell ref="J1737:K1737"/>
    <mergeCell ref="B1738:F1738"/>
    <mergeCell ref="G1738:H1738"/>
    <mergeCell ref="J1738:K1738"/>
    <mergeCell ref="B1735:F1735"/>
    <mergeCell ref="G1735:H1735"/>
    <mergeCell ref="J1735:K1735"/>
    <mergeCell ref="B1736:F1736"/>
    <mergeCell ref="G1736:H1736"/>
    <mergeCell ref="J1736:K1736"/>
    <mergeCell ref="B1733:F1733"/>
    <mergeCell ref="G1733:H1733"/>
    <mergeCell ref="J1733:K1733"/>
    <mergeCell ref="B1734:F1734"/>
    <mergeCell ref="G1734:H1734"/>
    <mergeCell ref="J1734:K1734"/>
    <mergeCell ref="B1731:F1731"/>
    <mergeCell ref="G1731:H1731"/>
    <mergeCell ref="J1731:K1731"/>
    <mergeCell ref="B1732:F1732"/>
    <mergeCell ref="G1732:H1732"/>
    <mergeCell ref="J1732:K1732"/>
    <mergeCell ref="B1729:F1729"/>
    <mergeCell ref="G1729:H1729"/>
    <mergeCell ref="J1729:K1729"/>
    <mergeCell ref="B1730:F1730"/>
    <mergeCell ref="G1730:H1730"/>
    <mergeCell ref="J1730:K1730"/>
    <mergeCell ref="B1727:F1727"/>
    <mergeCell ref="G1727:H1727"/>
    <mergeCell ref="J1727:K1727"/>
    <mergeCell ref="B1728:F1728"/>
    <mergeCell ref="G1728:H1728"/>
    <mergeCell ref="J1728:K1728"/>
    <mergeCell ref="B1724:L1724"/>
    <mergeCell ref="B1725:F1725"/>
    <mergeCell ref="G1725:H1725"/>
    <mergeCell ref="J1725:K1725"/>
    <mergeCell ref="B1726:F1726"/>
    <mergeCell ref="G1726:H1726"/>
    <mergeCell ref="J1726:K1726"/>
    <mergeCell ref="B1722:F1722"/>
    <mergeCell ref="G1722:H1722"/>
    <mergeCell ref="J1722:K1722"/>
    <mergeCell ref="B1723:F1723"/>
    <mergeCell ref="G1723:H1723"/>
    <mergeCell ref="J1723:K1723"/>
    <mergeCell ref="B1720:F1720"/>
    <mergeCell ref="G1720:H1720"/>
    <mergeCell ref="J1720:K1720"/>
    <mergeCell ref="B1721:F1721"/>
    <mergeCell ref="G1721:H1721"/>
    <mergeCell ref="J1721:K1721"/>
    <mergeCell ref="B1718:F1718"/>
    <mergeCell ref="G1718:H1718"/>
    <mergeCell ref="J1718:K1718"/>
    <mergeCell ref="B1719:F1719"/>
    <mergeCell ref="G1719:H1719"/>
    <mergeCell ref="J1719:K1719"/>
    <mergeCell ref="B1716:F1716"/>
    <mergeCell ref="G1716:H1716"/>
    <mergeCell ref="J1716:K1716"/>
    <mergeCell ref="B1717:F1717"/>
    <mergeCell ref="G1717:H1717"/>
    <mergeCell ref="J1717:K1717"/>
    <mergeCell ref="B1714:F1714"/>
    <mergeCell ref="G1714:H1714"/>
    <mergeCell ref="J1714:K1714"/>
    <mergeCell ref="B1715:F1715"/>
    <mergeCell ref="G1715:H1715"/>
    <mergeCell ref="J1715:K1715"/>
    <mergeCell ref="B1712:F1712"/>
    <mergeCell ref="G1712:H1712"/>
    <mergeCell ref="J1712:K1712"/>
    <mergeCell ref="B1713:F1713"/>
    <mergeCell ref="G1713:H1713"/>
    <mergeCell ref="J1713:K1713"/>
    <mergeCell ref="B1710:F1710"/>
    <mergeCell ref="G1710:H1710"/>
    <mergeCell ref="J1710:K1710"/>
    <mergeCell ref="B1711:F1711"/>
    <mergeCell ref="G1711:H1711"/>
    <mergeCell ref="J1711:K1711"/>
    <mergeCell ref="B1708:F1708"/>
    <mergeCell ref="G1708:H1708"/>
    <mergeCell ref="J1708:K1708"/>
    <mergeCell ref="B1709:F1709"/>
    <mergeCell ref="G1709:H1709"/>
    <mergeCell ref="J1709:K1709"/>
    <mergeCell ref="B1706:F1706"/>
    <mergeCell ref="G1706:H1706"/>
    <mergeCell ref="J1706:K1706"/>
    <mergeCell ref="B1707:F1707"/>
    <mergeCell ref="G1707:H1707"/>
    <mergeCell ref="J1707:K1707"/>
    <mergeCell ref="B1703:F1703"/>
    <mergeCell ref="G1703:H1703"/>
    <mergeCell ref="J1703:K1703"/>
    <mergeCell ref="B1704:L1704"/>
    <mergeCell ref="B1705:F1705"/>
    <mergeCell ref="G1705:H1705"/>
    <mergeCell ref="J1705:K1705"/>
    <mergeCell ref="B1701:F1701"/>
    <mergeCell ref="G1701:H1701"/>
    <mergeCell ref="J1701:K1701"/>
    <mergeCell ref="B1702:F1702"/>
    <mergeCell ref="G1702:H1702"/>
    <mergeCell ref="J1702:K1702"/>
    <mergeCell ref="B1699:F1699"/>
    <mergeCell ref="G1699:H1699"/>
    <mergeCell ref="J1699:K1699"/>
    <mergeCell ref="B1700:F1700"/>
    <mergeCell ref="G1700:H1700"/>
    <mergeCell ref="J1700:K1700"/>
    <mergeCell ref="B1697:F1697"/>
    <mergeCell ref="G1697:H1697"/>
    <mergeCell ref="J1697:K1697"/>
    <mergeCell ref="B1698:F1698"/>
    <mergeCell ref="G1698:H1698"/>
    <mergeCell ref="J1698:K1698"/>
    <mergeCell ref="B1695:F1695"/>
    <mergeCell ref="G1695:H1695"/>
    <mergeCell ref="J1695:K1695"/>
    <mergeCell ref="B1696:F1696"/>
    <mergeCell ref="G1696:H1696"/>
    <mergeCell ref="J1696:K1696"/>
    <mergeCell ref="B1693:F1693"/>
    <mergeCell ref="G1693:H1693"/>
    <mergeCell ref="J1693:K1693"/>
    <mergeCell ref="B1694:F1694"/>
    <mergeCell ref="G1694:H1694"/>
    <mergeCell ref="J1694:K1694"/>
    <mergeCell ref="B1691:F1691"/>
    <mergeCell ref="G1691:H1691"/>
    <mergeCell ref="J1691:K1691"/>
    <mergeCell ref="B1692:F1692"/>
    <mergeCell ref="G1692:H1692"/>
    <mergeCell ref="J1692:K1692"/>
    <mergeCell ref="B1689:F1689"/>
    <mergeCell ref="G1689:H1689"/>
    <mergeCell ref="J1689:K1689"/>
    <mergeCell ref="B1690:F1690"/>
    <mergeCell ref="G1690:H1690"/>
    <mergeCell ref="J1690:K1690"/>
    <mergeCell ref="B1687:F1687"/>
    <mergeCell ref="G1687:H1687"/>
    <mergeCell ref="J1687:K1687"/>
    <mergeCell ref="B1688:F1688"/>
    <mergeCell ref="G1688:H1688"/>
    <mergeCell ref="J1688:K1688"/>
    <mergeCell ref="B1685:F1685"/>
    <mergeCell ref="G1685:H1685"/>
    <mergeCell ref="J1685:K1685"/>
    <mergeCell ref="B1686:F1686"/>
    <mergeCell ref="G1686:H1686"/>
    <mergeCell ref="J1686:K1686"/>
    <mergeCell ref="B1683:F1683"/>
    <mergeCell ref="G1683:H1683"/>
    <mergeCell ref="J1683:K1683"/>
    <mergeCell ref="B1684:F1684"/>
    <mergeCell ref="G1684:H1684"/>
    <mergeCell ref="J1684:K1684"/>
    <mergeCell ref="B1681:F1681"/>
    <mergeCell ref="G1681:H1681"/>
    <mergeCell ref="J1681:K1681"/>
    <mergeCell ref="B1682:F1682"/>
    <mergeCell ref="G1682:H1682"/>
    <mergeCell ref="J1682:K1682"/>
    <mergeCell ref="B1679:F1679"/>
    <mergeCell ref="G1679:H1679"/>
    <mergeCell ref="J1679:K1679"/>
    <mergeCell ref="B1680:F1680"/>
    <mergeCell ref="G1680:H1680"/>
    <mergeCell ref="J1680:K1680"/>
    <mergeCell ref="B1677:F1677"/>
    <mergeCell ref="G1677:H1677"/>
    <mergeCell ref="J1677:K1677"/>
    <mergeCell ref="B1678:F1678"/>
    <mergeCell ref="G1678:H1678"/>
    <mergeCell ref="J1678:K1678"/>
    <mergeCell ref="B1675:F1675"/>
    <mergeCell ref="G1675:H1675"/>
    <mergeCell ref="J1675:K1675"/>
    <mergeCell ref="B1676:F1676"/>
    <mergeCell ref="G1676:H1676"/>
    <mergeCell ref="J1676:K1676"/>
    <mergeCell ref="B1672:F1672"/>
    <mergeCell ref="G1672:H1672"/>
    <mergeCell ref="J1672:K1672"/>
    <mergeCell ref="B1673:L1673"/>
    <mergeCell ref="B1674:F1674"/>
    <mergeCell ref="G1674:H1674"/>
    <mergeCell ref="J1674:K1674"/>
    <mergeCell ref="B1670:F1670"/>
    <mergeCell ref="G1670:H1670"/>
    <mergeCell ref="J1670:K1670"/>
    <mergeCell ref="B1671:F1671"/>
    <mergeCell ref="G1671:H1671"/>
    <mergeCell ref="J1671:K1671"/>
    <mergeCell ref="B1667:F1667"/>
    <mergeCell ref="G1667:H1667"/>
    <mergeCell ref="J1667:K1667"/>
    <mergeCell ref="B1668:L1668"/>
    <mergeCell ref="B1669:F1669"/>
    <mergeCell ref="G1669:H1669"/>
    <mergeCell ref="J1669:K1669"/>
    <mergeCell ref="B1665:F1665"/>
    <mergeCell ref="G1665:H1665"/>
    <mergeCell ref="J1665:K1665"/>
    <mergeCell ref="B1666:F1666"/>
    <mergeCell ref="G1666:H1666"/>
    <mergeCell ref="J1666:K1666"/>
    <mergeCell ref="B1663:F1663"/>
    <mergeCell ref="G1663:H1663"/>
    <mergeCell ref="J1663:K1663"/>
    <mergeCell ref="B1664:F1664"/>
    <mergeCell ref="G1664:H1664"/>
    <mergeCell ref="J1664:K1664"/>
    <mergeCell ref="B1661:F1661"/>
    <mergeCell ref="G1661:H1661"/>
    <mergeCell ref="J1661:K1661"/>
    <mergeCell ref="B1662:F1662"/>
    <mergeCell ref="G1662:H1662"/>
    <mergeCell ref="J1662:K1662"/>
    <mergeCell ref="B1659:F1659"/>
    <mergeCell ref="G1659:H1659"/>
    <mergeCell ref="J1659:K1659"/>
    <mergeCell ref="B1660:F1660"/>
    <mergeCell ref="G1660:H1660"/>
    <mergeCell ref="J1660:K1660"/>
    <mergeCell ref="B1657:F1657"/>
    <mergeCell ref="G1657:H1657"/>
    <mergeCell ref="J1657:K1657"/>
    <mergeCell ref="B1658:F1658"/>
    <mergeCell ref="G1658:H1658"/>
    <mergeCell ref="J1658:K1658"/>
    <mergeCell ref="B1655:F1655"/>
    <mergeCell ref="G1655:H1655"/>
    <mergeCell ref="J1655:K1655"/>
    <mergeCell ref="B1656:F1656"/>
    <mergeCell ref="G1656:H1656"/>
    <mergeCell ref="J1656:K1656"/>
    <mergeCell ref="B1653:F1653"/>
    <mergeCell ref="G1653:H1653"/>
    <mergeCell ref="J1653:K1653"/>
    <mergeCell ref="B1654:F1654"/>
    <mergeCell ref="G1654:H1654"/>
    <mergeCell ref="J1654:K1654"/>
    <mergeCell ref="B1650:F1650"/>
    <mergeCell ref="G1650:H1650"/>
    <mergeCell ref="J1650:K1650"/>
    <mergeCell ref="B1651:L1651"/>
    <mergeCell ref="B1652:F1652"/>
    <mergeCell ref="G1652:H1652"/>
    <mergeCell ref="J1652:K1652"/>
    <mergeCell ref="B1648:F1648"/>
    <mergeCell ref="G1648:H1648"/>
    <mergeCell ref="J1648:K1648"/>
    <mergeCell ref="B1649:F1649"/>
    <mergeCell ref="G1649:H1649"/>
    <mergeCell ref="J1649:K1649"/>
    <mergeCell ref="B1646:F1646"/>
    <mergeCell ref="G1646:H1646"/>
    <mergeCell ref="J1646:K1646"/>
    <mergeCell ref="B1647:F1647"/>
    <mergeCell ref="G1647:H1647"/>
    <mergeCell ref="J1647:K1647"/>
    <mergeCell ref="B1643:F1643"/>
    <mergeCell ref="G1643:H1643"/>
    <mergeCell ref="J1643:K1643"/>
    <mergeCell ref="B1644:L1644"/>
    <mergeCell ref="B1645:F1645"/>
    <mergeCell ref="G1645:H1645"/>
    <mergeCell ref="J1645:K1645"/>
    <mergeCell ref="B1641:F1641"/>
    <mergeCell ref="G1641:H1641"/>
    <mergeCell ref="J1641:K1641"/>
    <mergeCell ref="B1642:F1642"/>
    <mergeCell ref="G1642:H1642"/>
    <mergeCell ref="J1642:K1642"/>
    <mergeCell ref="B1639:F1639"/>
    <mergeCell ref="G1639:H1639"/>
    <mergeCell ref="J1639:K1639"/>
    <mergeCell ref="B1640:F1640"/>
    <mergeCell ref="G1640:H1640"/>
    <mergeCell ref="J1640:K1640"/>
    <mergeCell ref="B1637:F1637"/>
    <mergeCell ref="G1637:H1637"/>
    <mergeCell ref="J1637:K1637"/>
    <mergeCell ref="B1638:F1638"/>
    <mergeCell ref="G1638:H1638"/>
    <mergeCell ref="J1638:K1638"/>
    <mergeCell ref="B1635:F1635"/>
    <mergeCell ref="G1635:H1635"/>
    <mergeCell ref="J1635:K1635"/>
    <mergeCell ref="B1636:F1636"/>
    <mergeCell ref="G1636:H1636"/>
    <mergeCell ref="J1636:K1636"/>
    <mergeCell ref="B1633:F1633"/>
    <mergeCell ref="G1633:H1633"/>
    <mergeCell ref="J1633:K1633"/>
    <mergeCell ref="B1634:F1634"/>
    <mergeCell ref="G1634:H1634"/>
    <mergeCell ref="J1634:K1634"/>
    <mergeCell ref="B1631:F1631"/>
    <mergeCell ref="G1631:H1631"/>
    <mergeCell ref="J1631:K1631"/>
    <mergeCell ref="B1632:F1632"/>
    <mergeCell ref="G1632:H1632"/>
    <mergeCell ref="J1632:K1632"/>
    <mergeCell ref="B1629:F1629"/>
    <mergeCell ref="G1629:H1629"/>
    <mergeCell ref="J1629:K1629"/>
    <mergeCell ref="B1630:F1630"/>
    <mergeCell ref="G1630:H1630"/>
    <mergeCell ref="J1630:K1630"/>
    <mergeCell ref="B1626:L1626"/>
    <mergeCell ref="B1627:F1627"/>
    <mergeCell ref="G1627:H1627"/>
    <mergeCell ref="J1627:K1627"/>
    <mergeCell ref="B1628:F1628"/>
    <mergeCell ref="G1628:H1628"/>
    <mergeCell ref="J1628:K1628"/>
    <mergeCell ref="B1624:F1624"/>
    <mergeCell ref="G1624:H1624"/>
    <mergeCell ref="J1624:K1624"/>
    <mergeCell ref="B1625:F1625"/>
    <mergeCell ref="G1625:H1625"/>
    <mergeCell ref="J1625:K1625"/>
    <mergeCell ref="B1621:L1621"/>
    <mergeCell ref="B1622:F1622"/>
    <mergeCell ref="G1622:H1622"/>
    <mergeCell ref="J1622:K1622"/>
    <mergeCell ref="B1623:F1623"/>
    <mergeCell ref="G1623:H1623"/>
    <mergeCell ref="J1623:K1623"/>
    <mergeCell ref="B1619:F1619"/>
    <mergeCell ref="G1619:H1619"/>
    <mergeCell ref="J1619:K1619"/>
    <mergeCell ref="B1620:F1620"/>
    <mergeCell ref="G1620:H1620"/>
    <mergeCell ref="J1620:K1620"/>
    <mergeCell ref="B1617:F1617"/>
    <mergeCell ref="G1617:H1617"/>
    <mergeCell ref="J1617:K1617"/>
    <mergeCell ref="B1618:F1618"/>
    <mergeCell ref="G1618:H1618"/>
    <mergeCell ref="J1618:K1618"/>
    <mergeCell ref="B1615:F1615"/>
    <mergeCell ref="G1615:H1615"/>
    <mergeCell ref="J1615:K1615"/>
    <mergeCell ref="B1616:F1616"/>
    <mergeCell ref="G1616:H1616"/>
    <mergeCell ref="J1616:K1616"/>
    <mergeCell ref="B1613:F1613"/>
    <mergeCell ref="G1613:H1613"/>
    <mergeCell ref="J1613:K1613"/>
    <mergeCell ref="B1614:F1614"/>
    <mergeCell ref="G1614:H1614"/>
    <mergeCell ref="J1614:K1614"/>
    <mergeCell ref="B1611:F1611"/>
    <mergeCell ref="G1611:H1611"/>
    <mergeCell ref="J1611:K1611"/>
    <mergeCell ref="B1612:F1612"/>
    <mergeCell ref="G1612:H1612"/>
    <mergeCell ref="J1612:K1612"/>
    <mergeCell ref="B1609:F1609"/>
    <mergeCell ref="G1609:H1609"/>
    <mergeCell ref="J1609:K1609"/>
    <mergeCell ref="B1610:F1610"/>
    <mergeCell ref="G1610:H1610"/>
    <mergeCell ref="J1610:K1610"/>
    <mergeCell ref="B1607:F1607"/>
    <mergeCell ref="G1607:H1607"/>
    <mergeCell ref="J1607:K1607"/>
    <mergeCell ref="B1608:F1608"/>
    <mergeCell ref="G1608:H1608"/>
    <mergeCell ref="J1608:K1608"/>
    <mergeCell ref="B1605:F1605"/>
    <mergeCell ref="G1605:H1605"/>
    <mergeCell ref="J1605:K1605"/>
    <mergeCell ref="B1606:F1606"/>
    <mergeCell ref="G1606:H1606"/>
    <mergeCell ref="J1606:K1606"/>
    <mergeCell ref="B1603:F1603"/>
    <mergeCell ref="G1603:H1603"/>
    <mergeCell ref="J1603:K1603"/>
    <mergeCell ref="B1604:F1604"/>
    <mergeCell ref="G1604:H1604"/>
    <mergeCell ref="J1604:K1604"/>
    <mergeCell ref="B1601:F1601"/>
    <mergeCell ref="G1601:H1601"/>
    <mergeCell ref="J1601:K1601"/>
    <mergeCell ref="B1602:F1602"/>
    <mergeCell ref="G1602:H1602"/>
    <mergeCell ref="J1602:K1602"/>
    <mergeCell ref="B1599:F1599"/>
    <mergeCell ref="G1599:H1599"/>
    <mergeCell ref="J1599:K1599"/>
    <mergeCell ref="B1600:F1600"/>
    <mergeCell ref="G1600:H1600"/>
    <mergeCell ref="J1600:K1600"/>
    <mergeCell ref="B1597:F1597"/>
    <mergeCell ref="G1597:H1597"/>
    <mergeCell ref="J1597:K1597"/>
    <mergeCell ref="B1598:F1598"/>
    <mergeCell ref="G1598:H1598"/>
    <mergeCell ref="J1598:K1598"/>
    <mergeCell ref="B1595:F1595"/>
    <mergeCell ref="G1595:H1595"/>
    <mergeCell ref="J1595:K1595"/>
    <mergeCell ref="B1596:F1596"/>
    <mergeCell ref="G1596:H1596"/>
    <mergeCell ref="J1596:K1596"/>
    <mergeCell ref="B1593:F1593"/>
    <mergeCell ref="G1593:H1593"/>
    <mergeCell ref="J1593:K1593"/>
    <mergeCell ref="B1594:F1594"/>
    <mergeCell ref="G1594:H1594"/>
    <mergeCell ref="J1594:K1594"/>
    <mergeCell ref="B1590:L1590"/>
    <mergeCell ref="B1591:F1591"/>
    <mergeCell ref="G1591:H1591"/>
    <mergeCell ref="J1591:K1591"/>
    <mergeCell ref="B1592:F1592"/>
    <mergeCell ref="G1592:H1592"/>
    <mergeCell ref="J1592:K1592"/>
    <mergeCell ref="B1588:F1588"/>
    <mergeCell ref="G1588:H1588"/>
    <mergeCell ref="J1588:K1588"/>
    <mergeCell ref="B1589:F1589"/>
    <mergeCell ref="G1589:H1589"/>
    <mergeCell ref="J1589:K1589"/>
    <mergeCell ref="B1586:F1586"/>
    <mergeCell ref="G1586:H1586"/>
    <mergeCell ref="J1586:K1586"/>
    <mergeCell ref="B1587:F1587"/>
    <mergeCell ref="G1587:H1587"/>
    <mergeCell ref="J1587:K1587"/>
    <mergeCell ref="B1584:F1584"/>
    <mergeCell ref="G1584:H1584"/>
    <mergeCell ref="J1584:K1584"/>
    <mergeCell ref="B1585:F1585"/>
    <mergeCell ref="G1585:H1585"/>
    <mergeCell ref="J1585:K1585"/>
    <mergeCell ref="B1582:F1582"/>
    <mergeCell ref="G1582:H1582"/>
    <mergeCell ref="J1582:K1582"/>
    <mergeCell ref="B1583:F1583"/>
    <mergeCell ref="G1583:H1583"/>
    <mergeCell ref="J1583:K1583"/>
    <mergeCell ref="B1580:F1580"/>
    <mergeCell ref="G1580:H1580"/>
    <mergeCell ref="J1580:K1580"/>
    <mergeCell ref="B1581:F1581"/>
    <mergeCell ref="G1581:H1581"/>
    <mergeCell ref="J1581:K1581"/>
    <mergeCell ref="B1578:F1578"/>
    <mergeCell ref="G1578:H1578"/>
    <mergeCell ref="J1578:K1578"/>
    <mergeCell ref="B1579:F1579"/>
    <mergeCell ref="G1579:H1579"/>
    <mergeCell ref="J1579:K1579"/>
    <mergeCell ref="B1576:F1576"/>
    <mergeCell ref="G1576:H1576"/>
    <mergeCell ref="J1576:K1576"/>
    <mergeCell ref="B1577:F1577"/>
    <mergeCell ref="G1577:H1577"/>
    <mergeCell ref="J1577:K1577"/>
    <mergeCell ref="B1574:F1574"/>
    <mergeCell ref="G1574:H1574"/>
    <mergeCell ref="J1574:K1574"/>
    <mergeCell ref="B1575:F1575"/>
    <mergeCell ref="G1575:H1575"/>
    <mergeCell ref="J1575:K1575"/>
    <mergeCell ref="B1572:F1572"/>
    <mergeCell ref="G1572:H1572"/>
    <mergeCell ref="J1572:K1572"/>
    <mergeCell ref="B1573:F1573"/>
    <mergeCell ref="G1573:H1573"/>
    <mergeCell ref="J1573:K1573"/>
    <mergeCell ref="B1570:F1570"/>
    <mergeCell ref="G1570:H1570"/>
    <mergeCell ref="J1570:K1570"/>
    <mergeCell ref="B1571:F1571"/>
    <mergeCell ref="G1571:H1571"/>
    <mergeCell ref="J1571:K1571"/>
    <mergeCell ref="B1567:L1567"/>
    <mergeCell ref="B1568:F1568"/>
    <mergeCell ref="G1568:H1568"/>
    <mergeCell ref="J1568:K1568"/>
    <mergeCell ref="B1569:F1569"/>
    <mergeCell ref="G1569:H1569"/>
    <mergeCell ref="J1569:K1569"/>
    <mergeCell ref="B1565:F1565"/>
    <mergeCell ref="G1565:H1565"/>
    <mergeCell ref="J1565:K1565"/>
    <mergeCell ref="B1566:F1566"/>
    <mergeCell ref="G1566:H1566"/>
    <mergeCell ref="J1566:K1566"/>
    <mergeCell ref="B1563:F1563"/>
    <mergeCell ref="G1563:H1563"/>
    <mergeCell ref="J1563:K1563"/>
    <mergeCell ref="B1564:F1564"/>
    <mergeCell ref="G1564:H1564"/>
    <mergeCell ref="J1564:K1564"/>
    <mergeCell ref="B1561:F1561"/>
    <mergeCell ref="G1561:H1561"/>
    <mergeCell ref="J1561:K1561"/>
    <mergeCell ref="B1562:F1562"/>
    <mergeCell ref="G1562:H1562"/>
    <mergeCell ref="J1562:K1562"/>
    <mergeCell ref="B1559:F1559"/>
    <mergeCell ref="G1559:H1559"/>
    <mergeCell ref="J1559:K1559"/>
    <mergeCell ref="B1560:F1560"/>
    <mergeCell ref="G1560:H1560"/>
    <mergeCell ref="J1560:K1560"/>
    <mergeCell ref="B1557:F1557"/>
    <mergeCell ref="G1557:H1557"/>
    <mergeCell ref="J1557:K1557"/>
    <mergeCell ref="B1558:F1558"/>
    <mergeCell ref="G1558:H1558"/>
    <mergeCell ref="J1558:K1558"/>
    <mergeCell ref="B1555:F1555"/>
    <mergeCell ref="G1555:H1555"/>
    <mergeCell ref="J1555:K1555"/>
    <mergeCell ref="B1556:F1556"/>
    <mergeCell ref="G1556:H1556"/>
    <mergeCell ref="J1556:K1556"/>
    <mergeCell ref="B1553:F1553"/>
    <mergeCell ref="G1553:H1553"/>
    <mergeCell ref="J1553:K1553"/>
    <mergeCell ref="B1554:F1554"/>
    <mergeCell ref="G1554:H1554"/>
    <mergeCell ref="J1554:K1554"/>
    <mergeCell ref="B1551:F1551"/>
    <mergeCell ref="G1551:H1551"/>
    <mergeCell ref="J1551:K1551"/>
    <mergeCell ref="B1552:F1552"/>
    <mergeCell ref="G1552:H1552"/>
    <mergeCell ref="J1552:K1552"/>
    <mergeCell ref="B1549:F1549"/>
    <mergeCell ref="G1549:H1549"/>
    <mergeCell ref="J1549:K1549"/>
    <mergeCell ref="B1550:F1550"/>
    <mergeCell ref="G1550:H1550"/>
    <mergeCell ref="J1550:K1550"/>
    <mergeCell ref="B1547:F1547"/>
    <mergeCell ref="G1547:H1547"/>
    <mergeCell ref="J1547:K1547"/>
    <mergeCell ref="B1548:F1548"/>
    <mergeCell ref="G1548:H1548"/>
    <mergeCell ref="J1548:K1548"/>
    <mergeCell ref="B1545:F1545"/>
    <mergeCell ref="G1545:H1545"/>
    <mergeCell ref="J1545:K1545"/>
    <mergeCell ref="B1546:F1546"/>
    <mergeCell ref="G1546:H1546"/>
    <mergeCell ref="J1546:K1546"/>
    <mergeCell ref="B1543:F1543"/>
    <mergeCell ref="G1543:H1543"/>
    <mergeCell ref="J1543:K1543"/>
    <mergeCell ref="B1544:F1544"/>
    <mergeCell ref="G1544:H1544"/>
    <mergeCell ref="J1544:K1544"/>
    <mergeCell ref="B1541:F1541"/>
    <mergeCell ref="G1541:H1541"/>
    <mergeCell ref="J1541:K1541"/>
    <mergeCell ref="B1542:F1542"/>
    <mergeCell ref="G1542:H1542"/>
    <mergeCell ref="J1542:K1542"/>
    <mergeCell ref="B1539:F1539"/>
    <mergeCell ref="G1539:H1539"/>
    <mergeCell ref="J1539:K1539"/>
    <mergeCell ref="B1540:F1540"/>
    <mergeCell ref="G1540:H1540"/>
    <mergeCell ref="J1540:K1540"/>
    <mergeCell ref="B1537:F1537"/>
    <mergeCell ref="G1537:H1537"/>
    <mergeCell ref="J1537:K1537"/>
    <mergeCell ref="B1538:F1538"/>
    <mergeCell ref="G1538:H1538"/>
    <mergeCell ref="J1538:K1538"/>
    <mergeCell ref="B1535:F1535"/>
    <mergeCell ref="G1535:H1535"/>
    <mergeCell ref="J1535:K1535"/>
    <mergeCell ref="B1536:F1536"/>
    <mergeCell ref="G1536:H1536"/>
    <mergeCell ref="J1536:K1536"/>
    <mergeCell ref="B1533:F1533"/>
    <mergeCell ref="G1533:H1533"/>
    <mergeCell ref="J1533:K1533"/>
    <mergeCell ref="B1534:F1534"/>
    <mergeCell ref="G1534:H1534"/>
    <mergeCell ref="J1534:K1534"/>
    <mergeCell ref="B1531:F1531"/>
    <mergeCell ref="G1531:H1531"/>
    <mergeCell ref="J1531:K1531"/>
    <mergeCell ref="B1532:F1532"/>
    <mergeCell ref="G1532:H1532"/>
    <mergeCell ref="J1532:K1532"/>
    <mergeCell ref="B1529:F1529"/>
    <mergeCell ref="G1529:H1529"/>
    <mergeCell ref="J1529:K1529"/>
    <mergeCell ref="B1530:F1530"/>
    <mergeCell ref="G1530:H1530"/>
    <mergeCell ref="J1530:K1530"/>
    <mergeCell ref="B1527:F1527"/>
    <mergeCell ref="G1527:H1527"/>
    <mergeCell ref="J1527:K1527"/>
    <mergeCell ref="B1528:F1528"/>
    <mergeCell ref="G1528:H1528"/>
    <mergeCell ref="J1528:K1528"/>
    <mergeCell ref="B1525:F1525"/>
    <mergeCell ref="G1525:H1525"/>
    <mergeCell ref="J1525:K1525"/>
    <mergeCell ref="B1526:F1526"/>
    <mergeCell ref="G1526:H1526"/>
    <mergeCell ref="J1526:K1526"/>
    <mergeCell ref="B1523:F1523"/>
    <mergeCell ref="G1523:H1523"/>
    <mergeCell ref="J1523:K1523"/>
    <mergeCell ref="B1524:F1524"/>
    <mergeCell ref="G1524:H1524"/>
    <mergeCell ref="J1524:K1524"/>
    <mergeCell ref="B1521:F1521"/>
    <mergeCell ref="G1521:H1521"/>
    <mergeCell ref="J1521:K1521"/>
    <mergeCell ref="B1522:F1522"/>
    <mergeCell ref="G1522:H1522"/>
    <mergeCell ref="J1522:K1522"/>
    <mergeCell ref="B1519:F1519"/>
    <mergeCell ref="G1519:H1519"/>
    <mergeCell ref="J1519:K1519"/>
    <mergeCell ref="B1520:F1520"/>
    <mergeCell ref="G1520:H1520"/>
    <mergeCell ref="J1520:K1520"/>
    <mergeCell ref="B1517:F1517"/>
    <mergeCell ref="G1517:H1517"/>
    <mergeCell ref="J1517:K1517"/>
    <mergeCell ref="B1518:F1518"/>
    <mergeCell ref="G1518:H1518"/>
    <mergeCell ref="J1518:K1518"/>
    <mergeCell ref="B1515:F1515"/>
    <mergeCell ref="G1515:H1515"/>
    <mergeCell ref="J1515:K1515"/>
    <mergeCell ref="B1516:F1516"/>
    <mergeCell ref="G1516:H1516"/>
    <mergeCell ref="J1516:K1516"/>
    <mergeCell ref="B1513:F1513"/>
    <mergeCell ref="G1513:H1513"/>
    <mergeCell ref="J1513:K1513"/>
    <mergeCell ref="B1514:F1514"/>
    <mergeCell ref="G1514:H1514"/>
    <mergeCell ref="J1514:K1514"/>
    <mergeCell ref="B1511:F1511"/>
    <mergeCell ref="G1511:H1511"/>
    <mergeCell ref="J1511:K1511"/>
    <mergeCell ref="B1512:F1512"/>
    <mergeCell ref="G1512:H1512"/>
    <mergeCell ref="J1512:K1512"/>
    <mergeCell ref="B1509:F1509"/>
    <mergeCell ref="G1509:H1509"/>
    <mergeCell ref="J1509:K1509"/>
    <mergeCell ref="B1510:F1510"/>
    <mergeCell ref="G1510:H1510"/>
    <mergeCell ref="J1510:K1510"/>
    <mergeCell ref="B1507:F1507"/>
    <mergeCell ref="G1507:H1507"/>
    <mergeCell ref="J1507:K1507"/>
    <mergeCell ref="B1508:F1508"/>
    <mergeCell ref="G1508:H1508"/>
    <mergeCell ref="J1508:K1508"/>
    <mergeCell ref="B1505:F1505"/>
    <mergeCell ref="G1505:H1505"/>
    <mergeCell ref="J1505:K1505"/>
    <mergeCell ref="B1506:F1506"/>
    <mergeCell ref="G1506:H1506"/>
    <mergeCell ref="J1506:K1506"/>
    <mergeCell ref="B1503:F1503"/>
    <mergeCell ref="G1503:H1503"/>
    <mergeCell ref="J1503:K1503"/>
    <mergeCell ref="B1504:F1504"/>
    <mergeCell ref="G1504:H1504"/>
    <mergeCell ref="J1504:K1504"/>
    <mergeCell ref="B1501:F1501"/>
    <mergeCell ref="G1501:H1501"/>
    <mergeCell ref="J1501:K1501"/>
    <mergeCell ref="B1502:F1502"/>
    <mergeCell ref="G1502:H1502"/>
    <mergeCell ref="J1502:K1502"/>
    <mergeCell ref="B1499:F1499"/>
    <mergeCell ref="G1499:H1499"/>
    <mergeCell ref="J1499:K1499"/>
    <mergeCell ref="B1500:F1500"/>
    <mergeCell ref="G1500:H1500"/>
    <mergeCell ref="J1500:K1500"/>
    <mergeCell ref="B1497:F1497"/>
    <mergeCell ref="G1497:H1497"/>
    <mergeCell ref="J1497:K1497"/>
    <mergeCell ref="B1498:F1498"/>
    <mergeCell ref="G1498:H1498"/>
    <mergeCell ref="J1498:K1498"/>
    <mergeCell ref="B1495:F1495"/>
    <mergeCell ref="G1495:H1495"/>
    <mergeCell ref="J1495:K1495"/>
    <mergeCell ref="B1496:F1496"/>
    <mergeCell ref="G1496:H1496"/>
    <mergeCell ref="J1496:K1496"/>
    <mergeCell ref="B1493:F1493"/>
    <mergeCell ref="G1493:H1493"/>
    <mergeCell ref="J1493:K1493"/>
    <mergeCell ref="B1494:F1494"/>
    <mergeCell ref="G1494:H1494"/>
    <mergeCell ref="J1494:K1494"/>
    <mergeCell ref="B1491:F1491"/>
    <mergeCell ref="G1491:H1491"/>
    <mergeCell ref="J1491:K1491"/>
    <mergeCell ref="B1492:F1492"/>
    <mergeCell ref="G1492:H1492"/>
    <mergeCell ref="J1492:K1492"/>
    <mergeCell ref="B1489:F1489"/>
    <mergeCell ref="G1489:H1489"/>
    <mergeCell ref="J1489:K1489"/>
    <mergeCell ref="B1490:F1490"/>
    <mergeCell ref="G1490:H1490"/>
    <mergeCell ref="J1490:K1490"/>
    <mergeCell ref="B1487:F1487"/>
    <mergeCell ref="G1487:H1487"/>
    <mergeCell ref="J1487:K1487"/>
    <mergeCell ref="B1488:F1488"/>
    <mergeCell ref="G1488:H1488"/>
    <mergeCell ref="J1488:K1488"/>
    <mergeCell ref="B1485:F1485"/>
    <mergeCell ref="G1485:H1485"/>
    <mergeCell ref="J1485:K1485"/>
    <mergeCell ref="B1486:F1486"/>
    <mergeCell ref="G1486:H1486"/>
    <mergeCell ref="J1486:K1486"/>
    <mergeCell ref="B1483:F1483"/>
    <mergeCell ref="G1483:H1483"/>
    <mergeCell ref="J1483:K1483"/>
    <mergeCell ref="B1484:F1484"/>
    <mergeCell ref="G1484:H1484"/>
    <mergeCell ref="J1484:K1484"/>
    <mergeCell ref="B1481:F1481"/>
    <mergeCell ref="G1481:H1481"/>
    <mergeCell ref="J1481:K1481"/>
    <mergeCell ref="B1482:F1482"/>
    <mergeCell ref="G1482:H1482"/>
    <mergeCell ref="J1482:K1482"/>
    <mergeCell ref="B1479:F1479"/>
    <mergeCell ref="G1479:H1479"/>
    <mergeCell ref="J1479:K1479"/>
    <mergeCell ref="B1480:F1480"/>
    <mergeCell ref="G1480:H1480"/>
    <mergeCell ref="J1480:K1480"/>
    <mergeCell ref="B1477:F1477"/>
    <mergeCell ref="G1477:H1477"/>
    <mergeCell ref="J1477:K1477"/>
    <mergeCell ref="B1478:F1478"/>
    <mergeCell ref="G1478:H1478"/>
    <mergeCell ref="J1478:K1478"/>
    <mergeCell ref="B1475:F1475"/>
    <mergeCell ref="G1475:H1475"/>
    <mergeCell ref="J1475:K1475"/>
    <mergeCell ref="B1476:F1476"/>
    <mergeCell ref="G1476:H1476"/>
    <mergeCell ref="J1476:K1476"/>
    <mergeCell ref="B1473:F1473"/>
    <mergeCell ref="G1473:H1473"/>
    <mergeCell ref="J1473:K1473"/>
    <mergeCell ref="B1474:F1474"/>
    <mergeCell ref="G1474:H1474"/>
    <mergeCell ref="J1474:K1474"/>
    <mergeCell ref="B1471:F1471"/>
    <mergeCell ref="G1471:H1471"/>
    <mergeCell ref="J1471:K1471"/>
    <mergeCell ref="B1472:F1472"/>
    <mergeCell ref="G1472:H1472"/>
    <mergeCell ref="J1472:K1472"/>
    <mergeCell ref="B1469:F1469"/>
    <mergeCell ref="G1469:H1469"/>
    <mergeCell ref="J1469:K1469"/>
    <mergeCell ref="B1470:F1470"/>
    <mergeCell ref="G1470:H1470"/>
    <mergeCell ref="J1470:K1470"/>
    <mergeCell ref="B1467:F1467"/>
    <mergeCell ref="G1467:H1467"/>
    <mergeCell ref="J1467:K1467"/>
    <mergeCell ref="B1468:F1468"/>
    <mergeCell ref="G1468:H1468"/>
    <mergeCell ref="J1468:K1468"/>
    <mergeCell ref="B1465:F1465"/>
    <mergeCell ref="G1465:H1465"/>
    <mergeCell ref="J1465:K1465"/>
    <mergeCell ref="B1466:F1466"/>
    <mergeCell ref="G1466:H1466"/>
    <mergeCell ref="J1466:K1466"/>
    <mergeCell ref="B1463:F1463"/>
    <mergeCell ref="G1463:H1463"/>
    <mergeCell ref="J1463:K1463"/>
    <mergeCell ref="B1464:F1464"/>
    <mergeCell ref="G1464:H1464"/>
    <mergeCell ref="J1464:K1464"/>
    <mergeCell ref="B1461:F1461"/>
    <mergeCell ref="G1461:H1461"/>
    <mergeCell ref="J1461:K1461"/>
    <mergeCell ref="B1462:F1462"/>
    <mergeCell ref="G1462:H1462"/>
    <mergeCell ref="J1462:K1462"/>
    <mergeCell ref="B1459:F1459"/>
    <mergeCell ref="G1459:H1459"/>
    <mergeCell ref="J1459:K1459"/>
    <mergeCell ref="B1460:F1460"/>
    <mergeCell ref="G1460:H1460"/>
    <mergeCell ref="J1460:K1460"/>
    <mergeCell ref="B1457:F1457"/>
    <mergeCell ref="G1457:H1457"/>
    <mergeCell ref="J1457:K1457"/>
    <mergeCell ref="B1458:F1458"/>
    <mergeCell ref="G1458:H1458"/>
    <mergeCell ref="J1458:K1458"/>
    <mergeCell ref="B1455:F1455"/>
    <mergeCell ref="G1455:H1455"/>
    <mergeCell ref="J1455:K1455"/>
    <mergeCell ref="B1456:F1456"/>
    <mergeCell ref="G1456:H1456"/>
    <mergeCell ref="J1456:K1456"/>
    <mergeCell ref="B1453:F1453"/>
    <mergeCell ref="G1453:H1453"/>
    <mergeCell ref="J1453:K1453"/>
    <mergeCell ref="B1454:F1454"/>
    <mergeCell ref="G1454:H1454"/>
    <mergeCell ref="J1454:K1454"/>
    <mergeCell ref="B1451:F1451"/>
    <mergeCell ref="G1451:H1451"/>
    <mergeCell ref="J1451:K1451"/>
    <mergeCell ref="B1452:F1452"/>
    <mergeCell ref="G1452:H1452"/>
    <mergeCell ref="J1452:K1452"/>
    <mergeCell ref="B1449:F1449"/>
    <mergeCell ref="G1449:H1449"/>
    <mergeCell ref="J1449:K1449"/>
    <mergeCell ref="B1450:F1450"/>
    <mergeCell ref="G1450:H1450"/>
    <mergeCell ref="J1450:K1450"/>
    <mergeCell ref="B1447:F1447"/>
    <mergeCell ref="G1447:H1447"/>
    <mergeCell ref="J1447:K1447"/>
    <mergeCell ref="B1448:F1448"/>
    <mergeCell ref="G1448:H1448"/>
    <mergeCell ref="J1448:K1448"/>
    <mergeCell ref="B1445:F1445"/>
    <mergeCell ref="G1445:H1445"/>
    <mergeCell ref="J1445:K1445"/>
    <mergeCell ref="B1446:F1446"/>
    <mergeCell ref="G1446:H1446"/>
    <mergeCell ref="J1446:K1446"/>
    <mergeCell ref="B1443:F1443"/>
    <mergeCell ref="G1443:H1443"/>
    <mergeCell ref="J1443:K1443"/>
    <mergeCell ref="B1444:F1444"/>
    <mergeCell ref="G1444:H1444"/>
    <mergeCell ref="J1444:K1444"/>
    <mergeCell ref="B1441:F1441"/>
    <mergeCell ref="G1441:H1441"/>
    <mergeCell ref="J1441:K1441"/>
    <mergeCell ref="B1442:F1442"/>
    <mergeCell ref="G1442:H1442"/>
    <mergeCell ref="J1442:K1442"/>
    <mergeCell ref="B1439:F1439"/>
    <mergeCell ref="G1439:H1439"/>
    <mergeCell ref="J1439:K1439"/>
    <mergeCell ref="B1440:F1440"/>
    <mergeCell ref="G1440:H1440"/>
    <mergeCell ref="J1440:K1440"/>
    <mergeCell ref="B1437:F1437"/>
    <mergeCell ref="G1437:H1437"/>
    <mergeCell ref="J1437:K1437"/>
    <mergeCell ref="B1438:F1438"/>
    <mergeCell ref="G1438:H1438"/>
    <mergeCell ref="J1438:K1438"/>
    <mergeCell ref="B1435:F1435"/>
    <mergeCell ref="G1435:H1435"/>
    <mergeCell ref="J1435:K1435"/>
    <mergeCell ref="B1436:F1436"/>
    <mergeCell ref="G1436:H1436"/>
    <mergeCell ref="J1436:K1436"/>
    <mergeCell ref="B1433:F1433"/>
    <mergeCell ref="G1433:H1433"/>
    <mergeCell ref="J1433:K1433"/>
    <mergeCell ref="B1434:F1434"/>
    <mergeCell ref="G1434:H1434"/>
    <mergeCell ref="J1434:K1434"/>
    <mergeCell ref="B1431:F1431"/>
    <mergeCell ref="G1431:H1431"/>
    <mergeCell ref="J1431:K1431"/>
    <mergeCell ref="B1432:F1432"/>
    <mergeCell ref="G1432:H1432"/>
    <mergeCell ref="J1432:K1432"/>
    <mergeCell ref="B1429:F1429"/>
    <mergeCell ref="G1429:H1429"/>
    <mergeCell ref="J1429:K1429"/>
    <mergeCell ref="B1430:F1430"/>
    <mergeCell ref="G1430:H1430"/>
    <mergeCell ref="J1430:K1430"/>
    <mergeCell ref="B1427:F1427"/>
    <mergeCell ref="G1427:H1427"/>
    <mergeCell ref="J1427:K1427"/>
    <mergeCell ref="B1428:F1428"/>
    <mergeCell ref="G1428:H1428"/>
    <mergeCell ref="J1428:K1428"/>
    <mergeCell ref="B1425:F1425"/>
    <mergeCell ref="G1425:H1425"/>
    <mergeCell ref="J1425:K1425"/>
    <mergeCell ref="B1426:F1426"/>
    <mergeCell ref="G1426:H1426"/>
    <mergeCell ref="J1426:K1426"/>
    <mergeCell ref="B1423:F1423"/>
    <mergeCell ref="G1423:H1423"/>
    <mergeCell ref="J1423:K1423"/>
    <mergeCell ref="B1424:F1424"/>
    <mergeCell ref="G1424:H1424"/>
    <mergeCell ref="J1424:K1424"/>
    <mergeCell ref="B1421:F1421"/>
    <mergeCell ref="G1421:H1421"/>
    <mergeCell ref="J1421:K1421"/>
    <mergeCell ref="B1422:F1422"/>
    <mergeCell ref="G1422:H1422"/>
    <mergeCell ref="J1422:K1422"/>
    <mergeCell ref="B1419:F1419"/>
    <mergeCell ref="G1419:H1419"/>
    <mergeCell ref="J1419:K1419"/>
    <mergeCell ref="B1420:F1420"/>
    <mergeCell ref="G1420:H1420"/>
    <mergeCell ref="J1420:K1420"/>
    <mergeCell ref="B1417:F1417"/>
    <mergeCell ref="G1417:H1417"/>
    <mergeCell ref="J1417:K1417"/>
    <mergeCell ref="B1418:F1418"/>
    <mergeCell ref="G1418:H1418"/>
    <mergeCell ref="J1418:K1418"/>
    <mergeCell ref="B1415:F1415"/>
    <mergeCell ref="G1415:H1415"/>
    <mergeCell ref="J1415:K1415"/>
    <mergeCell ref="B1416:F1416"/>
    <mergeCell ref="G1416:H1416"/>
    <mergeCell ref="J1416:K1416"/>
    <mergeCell ref="B1413:F1413"/>
    <mergeCell ref="G1413:H1413"/>
    <mergeCell ref="J1413:K1413"/>
    <mergeCell ref="B1414:F1414"/>
    <mergeCell ref="G1414:H1414"/>
    <mergeCell ref="J1414:K1414"/>
    <mergeCell ref="B1411:F1411"/>
    <mergeCell ref="G1411:H1411"/>
    <mergeCell ref="J1411:K1411"/>
    <mergeCell ref="B1412:F1412"/>
    <mergeCell ref="G1412:H1412"/>
    <mergeCell ref="J1412:K1412"/>
    <mergeCell ref="B1409:F1409"/>
    <mergeCell ref="G1409:H1409"/>
    <mergeCell ref="J1409:K1409"/>
    <mergeCell ref="B1410:F1410"/>
    <mergeCell ref="G1410:H1410"/>
    <mergeCell ref="J1410:K1410"/>
    <mergeCell ref="B1407:F1407"/>
    <mergeCell ref="G1407:H1407"/>
    <mergeCell ref="J1407:K1407"/>
    <mergeCell ref="B1408:F1408"/>
    <mergeCell ref="G1408:H1408"/>
    <mergeCell ref="J1408:K1408"/>
    <mergeCell ref="B1405:F1405"/>
    <mergeCell ref="G1405:H1405"/>
    <mergeCell ref="J1405:K1405"/>
    <mergeCell ref="B1406:F1406"/>
    <mergeCell ref="G1406:H1406"/>
    <mergeCell ref="J1406:K1406"/>
    <mergeCell ref="B1403:F1403"/>
    <mergeCell ref="G1403:H1403"/>
    <mergeCell ref="J1403:K1403"/>
    <mergeCell ref="B1404:F1404"/>
    <mergeCell ref="G1404:H1404"/>
    <mergeCell ref="J1404:K1404"/>
    <mergeCell ref="B1401:F1401"/>
    <mergeCell ref="G1401:H1401"/>
    <mergeCell ref="J1401:K1401"/>
    <mergeCell ref="B1402:F1402"/>
    <mergeCell ref="G1402:H1402"/>
    <mergeCell ref="J1402:K1402"/>
    <mergeCell ref="B1399:F1399"/>
    <mergeCell ref="G1399:H1399"/>
    <mergeCell ref="J1399:K1399"/>
    <mergeCell ref="B1400:F1400"/>
    <mergeCell ref="G1400:H1400"/>
    <mergeCell ref="J1400:K1400"/>
    <mergeCell ref="B1397:F1397"/>
    <mergeCell ref="G1397:H1397"/>
    <mergeCell ref="J1397:K1397"/>
    <mergeCell ref="B1398:F1398"/>
    <mergeCell ref="G1398:H1398"/>
    <mergeCell ref="J1398:K1398"/>
    <mergeCell ref="B1395:F1395"/>
    <mergeCell ref="G1395:H1395"/>
    <mergeCell ref="J1395:K1395"/>
    <mergeCell ref="B1396:F1396"/>
    <mergeCell ref="G1396:H1396"/>
    <mergeCell ref="J1396:K1396"/>
    <mergeCell ref="B1393:F1393"/>
    <mergeCell ref="G1393:H1393"/>
    <mergeCell ref="J1393:K1393"/>
    <mergeCell ref="B1394:F1394"/>
    <mergeCell ref="G1394:H1394"/>
    <mergeCell ref="J1394:K1394"/>
    <mergeCell ref="B1391:F1391"/>
    <mergeCell ref="G1391:H1391"/>
    <mergeCell ref="J1391:K1391"/>
    <mergeCell ref="B1392:F1392"/>
    <mergeCell ref="G1392:H1392"/>
    <mergeCell ref="J1392:K1392"/>
    <mergeCell ref="B1389:F1389"/>
    <mergeCell ref="G1389:H1389"/>
    <mergeCell ref="J1389:K1389"/>
    <mergeCell ref="B1390:F1390"/>
    <mergeCell ref="G1390:H1390"/>
    <mergeCell ref="J1390:K1390"/>
    <mergeCell ref="B1387:F1387"/>
    <mergeCell ref="G1387:H1387"/>
    <mergeCell ref="J1387:K1387"/>
    <mergeCell ref="B1388:F1388"/>
    <mergeCell ref="G1388:H1388"/>
    <mergeCell ref="J1388:K1388"/>
    <mergeCell ref="B1385:F1385"/>
    <mergeCell ref="G1385:H1385"/>
    <mergeCell ref="J1385:K1385"/>
    <mergeCell ref="B1386:F1386"/>
    <mergeCell ref="G1386:H1386"/>
    <mergeCell ref="J1386:K1386"/>
    <mergeCell ref="B1383:F1383"/>
    <mergeCell ref="G1383:H1383"/>
    <mergeCell ref="J1383:K1383"/>
    <mergeCell ref="B1384:F1384"/>
    <mergeCell ref="G1384:H1384"/>
    <mergeCell ref="J1384:K1384"/>
    <mergeCell ref="B1381:F1381"/>
    <mergeCell ref="G1381:H1381"/>
    <mergeCell ref="J1381:K1381"/>
    <mergeCell ref="B1382:F1382"/>
    <mergeCell ref="G1382:H1382"/>
    <mergeCell ref="J1382:K1382"/>
    <mergeCell ref="B1379:F1379"/>
    <mergeCell ref="G1379:H1379"/>
    <mergeCell ref="J1379:K1379"/>
    <mergeCell ref="B1380:F1380"/>
    <mergeCell ref="G1380:H1380"/>
    <mergeCell ref="J1380:K1380"/>
    <mergeCell ref="B1377:F1377"/>
    <mergeCell ref="G1377:H1377"/>
    <mergeCell ref="J1377:K1377"/>
    <mergeCell ref="B1378:F1378"/>
    <mergeCell ref="G1378:H1378"/>
    <mergeCell ref="J1378:K1378"/>
    <mergeCell ref="B1375:F1375"/>
    <mergeCell ref="G1375:H1375"/>
    <mergeCell ref="J1375:K1375"/>
    <mergeCell ref="B1376:F1376"/>
    <mergeCell ref="G1376:H1376"/>
    <mergeCell ref="J1376:K1376"/>
    <mergeCell ref="B1373:F1373"/>
    <mergeCell ref="G1373:H1373"/>
    <mergeCell ref="J1373:K1373"/>
    <mergeCell ref="B1374:F1374"/>
    <mergeCell ref="G1374:H1374"/>
    <mergeCell ref="J1374:K1374"/>
    <mergeCell ref="B1371:F1371"/>
    <mergeCell ref="G1371:H1371"/>
    <mergeCell ref="J1371:K1371"/>
    <mergeCell ref="B1372:F1372"/>
    <mergeCell ref="G1372:H1372"/>
    <mergeCell ref="J1372:K1372"/>
    <mergeCell ref="B1369:F1369"/>
    <mergeCell ref="G1369:H1369"/>
    <mergeCell ref="J1369:K1369"/>
    <mergeCell ref="B1370:F1370"/>
    <mergeCell ref="G1370:H1370"/>
    <mergeCell ref="J1370:K1370"/>
    <mergeCell ref="B1367:F1367"/>
    <mergeCell ref="G1367:H1367"/>
    <mergeCell ref="J1367:K1367"/>
    <mergeCell ref="B1368:F1368"/>
    <mergeCell ref="G1368:H1368"/>
    <mergeCell ref="J1368:K1368"/>
    <mergeCell ref="B1365:F1365"/>
    <mergeCell ref="G1365:H1365"/>
    <mergeCell ref="J1365:K1365"/>
    <mergeCell ref="B1366:F1366"/>
    <mergeCell ref="G1366:H1366"/>
    <mergeCell ref="J1366:K1366"/>
    <mergeCell ref="B1363:F1363"/>
    <mergeCell ref="G1363:H1363"/>
    <mergeCell ref="J1363:K1363"/>
    <mergeCell ref="B1364:F1364"/>
    <mergeCell ref="G1364:H1364"/>
    <mergeCell ref="J1364:K1364"/>
    <mergeCell ref="B1361:F1361"/>
    <mergeCell ref="G1361:H1361"/>
    <mergeCell ref="J1361:K1361"/>
    <mergeCell ref="B1362:F1362"/>
    <mergeCell ref="G1362:H1362"/>
    <mergeCell ref="J1362:K1362"/>
    <mergeCell ref="B1359:F1359"/>
    <mergeCell ref="G1359:H1359"/>
    <mergeCell ref="J1359:K1359"/>
    <mergeCell ref="B1360:F1360"/>
    <mergeCell ref="G1360:H1360"/>
    <mergeCell ref="J1360:K1360"/>
    <mergeCell ref="B1357:F1357"/>
    <mergeCell ref="G1357:H1357"/>
    <mergeCell ref="J1357:K1357"/>
    <mergeCell ref="B1358:F1358"/>
    <mergeCell ref="G1358:H1358"/>
    <mergeCell ref="J1358:K1358"/>
    <mergeCell ref="B1355:F1355"/>
    <mergeCell ref="G1355:H1355"/>
    <mergeCell ref="J1355:K1355"/>
    <mergeCell ref="B1356:F1356"/>
    <mergeCell ref="G1356:H1356"/>
    <mergeCell ref="J1356:K1356"/>
    <mergeCell ref="B1353:F1353"/>
    <mergeCell ref="G1353:H1353"/>
    <mergeCell ref="J1353:K1353"/>
    <mergeCell ref="B1354:F1354"/>
    <mergeCell ref="G1354:H1354"/>
    <mergeCell ref="J1354:K1354"/>
    <mergeCell ref="B1351:F1351"/>
    <mergeCell ref="G1351:H1351"/>
    <mergeCell ref="J1351:K1351"/>
    <mergeCell ref="B1352:F1352"/>
    <mergeCell ref="G1352:H1352"/>
    <mergeCell ref="J1352:K1352"/>
    <mergeCell ref="B1349:F1349"/>
    <mergeCell ref="G1349:H1349"/>
    <mergeCell ref="J1349:K1349"/>
    <mergeCell ref="B1350:F1350"/>
    <mergeCell ref="G1350:H1350"/>
    <mergeCell ref="J1350:K1350"/>
    <mergeCell ref="B1347:F1347"/>
    <mergeCell ref="G1347:H1347"/>
    <mergeCell ref="J1347:K1347"/>
    <mergeCell ref="B1348:F1348"/>
    <mergeCell ref="G1348:H1348"/>
    <mergeCell ref="J1348:K1348"/>
    <mergeCell ref="B1345:F1345"/>
    <mergeCell ref="G1345:H1345"/>
    <mergeCell ref="J1345:K1345"/>
    <mergeCell ref="B1346:F1346"/>
    <mergeCell ref="G1346:H1346"/>
    <mergeCell ref="J1346:K1346"/>
    <mergeCell ref="B1343:F1343"/>
    <mergeCell ref="G1343:H1343"/>
    <mergeCell ref="J1343:K1343"/>
    <mergeCell ref="B1344:F1344"/>
    <mergeCell ref="G1344:H1344"/>
    <mergeCell ref="J1344:K1344"/>
    <mergeCell ref="B1341:F1341"/>
    <mergeCell ref="G1341:H1341"/>
    <mergeCell ref="J1341:K1341"/>
    <mergeCell ref="B1342:F1342"/>
    <mergeCell ref="G1342:H1342"/>
    <mergeCell ref="J1342:K1342"/>
    <mergeCell ref="B1339:F1339"/>
    <mergeCell ref="G1339:H1339"/>
    <mergeCell ref="J1339:K1339"/>
    <mergeCell ref="B1340:F1340"/>
    <mergeCell ref="G1340:H1340"/>
    <mergeCell ref="J1340:K1340"/>
    <mergeCell ref="B1337:F1337"/>
    <mergeCell ref="G1337:H1337"/>
    <mergeCell ref="J1337:K1337"/>
    <mergeCell ref="B1338:F1338"/>
    <mergeCell ref="G1338:H1338"/>
    <mergeCell ref="J1338:K1338"/>
    <mergeCell ref="B1335:F1335"/>
    <mergeCell ref="G1335:H1335"/>
    <mergeCell ref="J1335:K1335"/>
    <mergeCell ref="B1336:F1336"/>
    <mergeCell ref="G1336:H1336"/>
    <mergeCell ref="J1336:K1336"/>
    <mergeCell ref="B1333:F1333"/>
    <mergeCell ref="G1333:H1333"/>
    <mergeCell ref="J1333:K1333"/>
    <mergeCell ref="B1334:F1334"/>
    <mergeCell ref="G1334:H1334"/>
    <mergeCell ref="J1334:K1334"/>
    <mergeCell ref="B1331:F1331"/>
    <mergeCell ref="G1331:H1331"/>
    <mergeCell ref="J1331:K1331"/>
    <mergeCell ref="B1332:F1332"/>
    <mergeCell ref="G1332:H1332"/>
    <mergeCell ref="J1332:K1332"/>
    <mergeCell ref="B1329:F1329"/>
    <mergeCell ref="G1329:H1329"/>
    <mergeCell ref="J1329:K1329"/>
    <mergeCell ref="B1330:F1330"/>
    <mergeCell ref="G1330:H1330"/>
    <mergeCell ref="J1330:K1330"/>
    <mergeCell ref="B1327:F1327"/>
    <mergeCell ref="G1327:H1327"/>
    <mergeCell ref="J1327:K1327"/>
    <mergeCell ref="B1328:F1328"/>
    <mergeCell ref="G1328:H1328"/>
    <mergeCell ref="J1328:K1328"/>
    <mergeCell ref="B1325:F1325"/>
    <mergeCell ref="G1325:H1325"/>
    <mergeCell ref="J1325:K1325"/>
    <mergeCell ref="B1326:F1326"/>
    <mergeCell ref="G1326:H1326"/>
    <mergeCell ref="J1326:K1326"/>
    <mergeCell ref="B1323:F1323"/>
    <mergeCell ref="G1323:H1323"/>
    <mergeCell ref="J1323:K1323"/>
    <mergeCell ref="B1324:F1324"/>
    <mergeCell ref="G1324:H1324"/>
    <mergeCell ref="J1324:K1324"/>
    <mergeCell ref="B1321:F1321"/>
    <mergeCell ref="G1321:H1321"/>
    <mergeCell ref="J1321:K1321"/>
    <mergeCell ref="B1322:F1322"/>
    <mergeCell ref="G1322:H1322"/>
    <mergeCell ref="J1322:K1322"/>
    <mergeCell ref="B1319:F1319"/>
    <mergeCell ref="G1319:H1319"/>
    <mergeCell ref="J1319:K1319"/>
    <mergeCell ref="B1320:F1320"/>
    <mergeCell ref="G1320:H1320"/>
    <mergeCell ref="J1320:K1320"/>
    <mergeCell ref="B1317:F1317"/>
    <mergeCell ref="G1317:H1317"/>
    <mergeCell ref="J1317:K1317"/>
    <mergeCell ref="B1318:F1318"/>
    <mergeCell ref="G1318:H1318"/>
    <mergeCell ref="J1318:K1318"/>
    <mergeCell ref="B1315:F1315"/>
    <mergeCell ref="G1315:H1315"/>
    <mergeCell ref="J1315:K1315"/>
    <mergeCell ref="B1316:F1316"/>
    <mergeCell ref="G1316:H1316"/>
    <mergeCell ref="J1316:K1316"/>
    <mergeCell ref="B1313:F1313"/>
    <mergeCell ref="G1313:H1313"/>
    <mergeCell ref="J1313:K1313"/>
    <mergeCell ref="B1314:F1314"/>
    <mergeCell ref="G1314:H1314"/>
    <mergeCell ref="J1314:K1314"/>
    <mergeCell ref="B1311:F1311"/>
    <mergeCell ref="G1311:H1311"/>
    <mergeCell ref="J1311:K1311"/>
    <mergeCell ref="B1312:F1312"/>
    <mergeCell ref="G1312:H1312"/>
    <mergeCell ref="J1312:K1312"/>
    <mergeCell ref="B1309:F1309"/>
    <mergeCell ref="G1309:H1309"/>
    <mergeCell ref="J1309:K1309"/>
    <mergeCell ref="B1310:F1310"/>
    <mergeCell ref="G1310:H1310"/>
    <mergeCell ref="J1310:K1310"/>
    <mergeCell ref="B1307:F1307"/>
    <mergeCell ref="G1307:H1307"/>
    <mergeCell ref="J1307:K1307"/>
    <mergeCell ref="B1308:F1308"/>
    <mergeCell ref="G1308:H1308"/>
    <mergeCell ref="J1308:K1308"/>
    <mergeCell ref="B1305:F1305"/>
    <mergeCell ref="G1305:H1305"/>
    <mergeCell ref="J1305:K1305"/>
    <mergeCell ref="B1306:F1306"/>
    <mergeCell ref="G1306:H1306"/>
    <mergeCell ref="J1306:K1306"/>
    <mergeCell ref="B1303:F1303"/>
    <mergeCell ref="G1303:H1303"/>
    <mergeCell ref="J1303:K1303"/>
    <mergeCell ref="B1304:F1304"/>
    <mergeCell ref="G1304:H1304"/>
    <mergeCell ref="J1304:K1304"/>
    <mergeCell ref="B1301:F1301"/>
    <mergeCell ref="G1301:H1301"/>
    <mergeCell ref="J1301:K1301"/>
    <mergeCell ref="B1302:F1302"/>
    <mergeCell ref="G1302:H1302"/>
    <mergeCell ref="J1302:K1302"/>
    <mergeCell ref="B1299:F1299"/>
    <mergeCell ref="G1299:H1299"/>
    <mergeCell ref="J1299:K1299"/>
    <mergeCell ref="B1300:F1300"/>
    <mergeCell ref="G1300:H1300"/>
    <mergeCell ref="J1300:K1300"/>
    <mergeCell ref="B1297:F1297"/>
    <mergeCell ref="G1297:H1297"/>
    <mergeCell ref="J1297:K1297"/>
    <mergeCell ref="B1298:F1298"/>
    <mergeCell ref="G1298:H1298"/>
    <mergeCell ref="J1298:K1298"/>
    <mergeCell ref="B1295:F1295"/>
    <mergeCell ref="G1295:H1295"/>
    <mergeCell ref="J1295:K1295"/>
    <mergeCell ref="B1296:F1296"/>
    <mergeCell ref="G1296:H1296"/>
    <mergeCell ref="J1296:K1296"/>
    <mergeCell ref="B1293:F1293"/>
    <mergeCell ref="G1293:H1293"/>
    <mergeCell ref="J1293:K1293"/>
    <mergeCell ref="B1294:F1294"/>
    <mergeCell ref="G1294:H1294"/>
    <mergeCell ref="J1294:K1294"/>
    <mergeCell ref="B1291:F1291"/>
    <mergeCell ref="G1291:H1291"/>
    <mergeCell ref="J1291:K1291"/>
    <mergeCell ref="B1292:F1292"/>
    <mergeCell ref="G1292:H1292"/>
    <mergeCell ref="J1292:K1292"/>
    <mergeCell ref="B1289:F1289"/>
    <mergeCell ref="G1289:H1289"/>
    <mergeCell ref="J1289:K1289"/>
    <mergeCell ref="B1290:F1290"/>
    <mergeCell ref="G1290:H1290"/>
    <mergeCell ref="J1290:K1290"/>
    <mergeCell ref="B1287:F1287"/>
    <mergeCell ref="G1287:H1287"/>
    <mergeCell ref="J1287:K1287"/>
    <mergeCell ref="B1288:F1288"/>
    <mergeCell ref="G1288:H1288"/>
    <mergeCell ref="J1288:K1288"/>
    <mergeCell ref="B1285:F1285"/>
    <mergeCell ref="G1285:H1285"/>
    <mergeCell ref="J1285:K1285"/>
    <mergeCell ref="B1286:F1286"/>
    <mergeCell ref="G1286:H1286"/>
    <mergeCell ref="J1286:K1286"/>
    <mergeCell ref="B1283:F1283"/>
    <mergeCell ref="G1283:H1283"/>
    <mergeCell ref="J1283:K1283"/>
    <mergeCell ref="B1284:F1284"/>
    <mergeCell ref="G1284:H1284"/>
    <mergeCell ref="J1284:K1284"/>
    <mergeCell ref="B1281:F1281"/>
    <mergeCell ref="G1281:H1281"/>
    <mergeCell ref="J1281:K1281"/>
    <mergeCell ref="B1282:F1282"/>
    <mergeCell ref="G1282:H1282"/>
    <mergeCell ref="J1282:K1282"/>
    <mergeCell ref="B1279:F1279"/>
    <mergeCell ref="G1279:H1279"/>
    <mergeCell ref="J1279:K1279"/>
    <mergeCell ref="B1280:F1280"/>
    <mergeCell ref="G1280:H1280"/>
    <mergeCell ref="J1280:K1280"/>
    <mergeCell ref="B1277:F1277"/>
    <mergeCell ref="G1277:H1277"/>
    <mergeCell ref="J1277:K1277"/>
    <mergeCell ref="B1278:F1278"/>
    <mergeCell ref="G1278:H1278"/>
    <mergeCell ref="J1278:K1278"/>
    <mergeCell ref="B1275:F1275"/>
    <mergeCell ref="G1275:H1275"/>
    <mergeCell ref="J1275:K1275"/>
    <mergeCell ref="B1276:F1276"/>
    <mergeCell ref="G1276:H1276"/>
    <mergeCell ref="J1276:K1276"/>
    <mergeCell ref="B1273:F1273"/>
    <mergeCell ref="G1273:H1273"/>
    <mergeCell ref="J1273:K1273"/>
    <mergeCell ref="B1274:F1274"/>
    <mergeCell ref="G1274:H1274"/>
    <mergeCell ref="J1274:K1274"/>
    <mergeCell ref="B1271:F1271"/>
    <mergeCell ref="G1271:H1271"/>
    <mergeCell ref="J1271:K1271"/>
    <mergeCell ref="B1272:F1272"/>
    <mergeCell ref="G1272:H1272"/>
    <mergeCell ref="J1272:K1272"/>
    <mergeCell ref="B1269:F1269"/>
    <mergeCell ref="G1269:H1269"/>
    <mergeCell ref="J1269:K1269"/>
    <mergeCell ref="B1270:F1270"/>
    <mergeCell ref="G1270:H1270"/>
    <mergeCell ref="J1270:K1270"/>
    <mergeCell ref="B1267:F1267"/>
    <mergeCell ref="G1267:H1267"/>
    <mergeCell ref="J1267:K1267"/>
    <mergeCell ref="B1268:F1268"/>
    <mergeCell ref="G1268:H1268"/>
    <mergeCell ref="J1268:K1268"/>
    <mergeCell ref="B1265:F1265"/>
    <mergeCell ref="G1265:H1265"/>
    <mergeCell ref="J1265:K1265"/>
    <mergeCell ref="B1266:F1266"/>
    <mergeCell ref="G1266:H1266"/>
    <mergeCell ref="J1266:K1266"/>
    <mergeCell ref="B1263:F1263"/>
    <mergeCell ref="G1263:H1263"/>
    <mergeCell ref="J1263:K1263"/>
    <mergeCell ref="B1264:F1264"/>
    <mergeCell ref="G1264:H1264"/>
    <mergeCell ref="J1264:K1264"/>
    <mergeCell ref="B1261:F1261"/>
    <mergeCell ref="G1261:H1261"/>
    <mergeCell ref="J1261:K1261"/>
    <mergeCell ref="B1262:F1262"/>
    <mergeCell ref="G1262:H1262"/>
    <mergeCell ref="J1262:K1262"/>
    <mergeCell ref="B1259:F1259"/>
    <mergeCell ref="G1259:H1259"/>
    <mergeCell ref="J1259:K1259"/>
    <mergeCell ref="B1260:F1260"/>
    <mergeCell ref="G1260:H1260"/>
    <mergeCell ref="J1260:K1260"/>
    <mergeCell ref="B1257:F1257"/>
    <mergeCell ref="G1257:H1257"/>
    <mergeCell ref="J1257:K1257"/>
    <mergeCell ref="B1258:F1258"/>
    <mergeCell ref="G1258:H1258"/>
    <mergeCell ref="J1258:K1258"/>
    <mergeCell ref="B1255:F1255"/>
    <mergeCell ref="G1255:H1255"/>
    <mergeCell ref="J1255:K1255"/>
    <mergeCell ref="B1256:F1256"/>
    <mergeCell ref="G1256:H1256"/>
    <mergeCell ref="J1256:K1256"/>
    <mergeCell ref="B1253:F1253"/>
    <mergeCell ref="G1253:H1253"/>
    <mergeCell ref="J1253:K1253"/>
    <mergeCell ref="B1254:F1254"/>
    <mergeCell ref="G1254:H1254"/>
    <mergeCell ref="J1254:K1254"/>
    <mergeCell ref="B1251:F1251"/>
    <mergeCell ref="G1251:H1251"/>
    <mergeCell ref="J1251:K1251"/>
    <mergeCell ref="B1252:F1252"/>
    <mergeCell ref="G1252:H1252"/>
    <mergeCell ref="J1252:K1252"/>
    <mergeCell ref="B1249:F1249"/>
    <mergeCell ref="G1249:H1249"/>
    <mergeCell ref="J1249:K1249"/>
    <mergeCell ref="B1250:F1250"/>
    <mergeCell ref="G1250:H1250"/>
    <mergeCell ref="J1250:K1250"/>
    <mergeCell ref="B1247:F1247"/>
    <mergeCell ref="G1247:H1247"/>
    <mergeCell ref="J1247:K1247"/>
    <mergeCell ref="B1248:F1248"/>
    <mergeCell ref="G1248:H1248"/>
    <mergeCell ref="J1248:K1248"/>
    <mergeCell ref="B1245:F1245"/>
    <mergeCell ref="G1245:H1245"/>
    <mergeCell ref="J1245:K1245"/>
    <mergeCell ref="B1246:F1246"/>
    <mergeCell ref="G1246:H1246"/>
    <mergeCell ref="J1246:K1246"/>
    <mergeCell ref="B1243:F1243"/>
    <mergeCell ref="G1243:H1243"/>
    <mergeCell ref="J1243:K1243"/>
    <mergeCell ref="B1244:F1244"/>
    <mergeCell ref="G1244:H1244"/>
    <mergeCell ref="J1244:K1244"/>
    <mergeCell ref="B1241:F1241"/>
    <mergeCell ref="G1241:H1241"/>
    <mergeCell ref="J1241:K1241"/>
    <mergeCell ref="B1242:F1242"/>
    <mergeCell ref="G1242:H1242"/>
    <mergeCell ref="J1242:K1242"/>
    <mergeCell ref="B1239:F1239"/>
    <mergeCell ref="G1239:H1239"/>
    <mergeCell ref="J1239:K1239"/>
    <mergeCell ref="B1240:F1240"/>
    <mergeCell ref="G1240:H1240"/>
    <mergeCell ref="J1240:K1240"/>
    <mergeCell ref="B1237:F1237"/>
    <mergeCell ref="G1237:H1237"/>
    <mergeCell ref="J1237:K1237"/>
    <mergeCell ref="B1238:F1238"/>
    <mergeCell ref="G1238:H1238"/>
    <mergeCell ref="J1238:K1238"/>
    <mergeCell ref="B1235:F1235"/>
    <mergeCell ref="G1235:H1235"/>
    <mergeCell ref="J1235:K1235"/>
    <mergeCell ref="B1236:F1236"/>
    <mergeCell ref="G1236:H1236"/>
    <mergeCell ref="J1236:K1236"/>
    <mergeCell ref="B1233:F1233"/>
    <mergeCell ref="G1233:H1233"/>
    <mergeCell ref="J1233:K1233"/>
    <mergeCell ref="B1234:F1234"/>
    <mergeCell ref="G1234:H1234"/>
    <mergeCell ref="J1234:K1234"/>
    <mergeCell ref="B1231:F1231"/>
    <mergeCell ref="G1231:H1231"/>
    <mergeCell ref="J1231:K1231"/>
    <mergeCell ref="B1232:F1232"/>
    <mergeCell ref="G1232:H1232"/>
    <mergeCell ref="J1232:K1232"/>
    <mergeCell ref="B1229:F1229"/>
    <mergeCell ref="G1229:H1229"/>
    <mergeCell ref="J1229:K1229"/>
    <mergeCell ref="B1230:F1230"/>
    <mergeCell ref="G1230:H1230"/>
    <mergeCell ref="J1230:K1230"/>
    <mergeCell ref="B1227:F1227"/>
    <mergeCell ref="G1227:H1227"/>
    <mergeCell ref="J1227:K1227"/>
    <mergeCell ref="B1228:F1228"/>
    <mergeCell ref="G1228:H1228"/>
    <mergeCell ref="J1228:K1228"/>
    <mergeCell ref="B1225:F1225"/>
    <mergeCell ref="G1225:H1225"/>
    <mergeCell ref="J1225:K1225"/>
    <mergeCell ref="B1226:F1226"/>
    <mergeCell ref="G1226:H1226"/>
    <mergeCell ref="J1226:K1226"/>
    <mergeCell ref="B1223:F1223"/>
    <mergeCell ref="G1223:H1223"/>
    <mergeCell ref="J1223:K1223"/>
    <mergeCell ref="B1224:F1224"/>
    <mergeCell ref="G1224:H1224"/>
    <mergeCell ref="J1224:K1224"/>
    <mergeCell ref="B1221:F1221"/>
    <mergeCell ref="G1221:H1221"/>
    <mergeCell ref="J1221:K1221"/>
    <mergeCell ref="B1222:F1222"/>
    <mergeCell ref="G1222:H1222"/>
    <mergeCell ref="J1222:K1222"/>
    <mergeCell ref="B1219:F1219"/>
    <mergeCell ref="G1219:H1219"/>
    <mergeCell ref="J1219:K1219"/>
    <mergeCell ref="B1220:F1220"/>
    <mergeCell ref="G1220:H1220"/>
    <mergeCell ref="J1220:K1220"/>
    <mergeCell ref="B1217:F1217"/>
    <mergeCell ref="G1217:H1217"/>
    <mergeCell ref="J1217:K1217"/>
    <mergeCell ref="B1218:F1218"/>
    <mergeCell ref="G1218:H1218"/>
    <mergeCell ref="J1218:K1218"/>
    <mergeCell ref="B1215:F1215"/>
    <mergeCell ref="G1215:H1215"/>
    <mergeCell ref="J1215:K1215"/>
    <mergeCell ref="B1216:F1216"/>
    <mergeCell ref="G1216:H1216"/>
    <mergeCell ref="J1216:K1216"/>
    <mergeCell ref="B1213:F1213"/>
    <mergeCell ref="G1213:H1213"/>
    <mergeCell ref="J1213:K1213"/>
    <mergeCell ref="B1214:F1214"/>
    <mergeCell ref="G1214:H1214"/>
    <mergeCell ref="J1214:K1214"/>
    <mergeCell ref="B1211:F1211"/>
    <mergeCell ref="G1211:H1211"/>
    <mergeCell ref="J1211:K1211"/>
    <mergeCell ref="B1212:F1212"/>
    <mergeCell ref="G1212:H1212"/>
    <mergeCell ref="J1212:K1212"/>
    <mergeCell ref="B1209:F1209"/>
    <mergeCell ref="G1209:H1209"/>
    <mergeCell ref="J1209:K1209"/>
    <mergeCell ref="B1210:F1210"/>
    <mergeCell ref="G1210:H1210"/>
    <mergeCell ref="J1210:K1210"/>
    <mergeCell ref="B1207:F1207"/>
    <mergeCell ref="G1207:H1207"/>
    <mergeCell ref="J1207:K1207"/>
    <mergeCell ref="B1208:F1208"/>
    <mergeCell ref="G1208:H1208"/>
    <mergeCell ref="J1208:K1208"/>
    <mergeCell ref="B1205:F1205"/>
    <mergeCell ref="G1205:H1205"/>
    <mergeCell ref="J1205:K1205"/>
    <mergeCell ref="B1206:F1206"/>
    <mergeCell ref="G1206:H1206"/>
    <mergeCell ref="J1206:K1206"/>
    <mergeCell ref="B1203:F1203"/>
    <mergeCell ref="G1203:H1203"/>
    <mergeCell ref="J1203:K1203"/>
    <mergeCell ref="B1204:F1204"/>
    <mergeCell ref="G1204:H1204"/>
    <mergeCell ref="J1204:K1204"/>
    <mergeCell ref="B1201:F1201"/>
    <mergeCell ref="G1201:H1201"/>
    <mergeCell ref="J1201:K1201"/>
    <mergeCell ref="B1202:F1202"/>
    <mergeCell ref="G1202:H1202"/>
    <mergeCell ref="J1202:K1202"/>
    <mergeCell ref="B1199:F1199"/>
    <mergeCell ref="G1199:H1199"/>
    <mergeCell ref="J1199:K1199"/>
    <mergeCell ref="B1200:F1200"/>
    <mergeCell ref="G1200:H1200"/>
    <mergeCell ref="J1200:K1200"/>
    <mergeCell ref="B1197:F1197"/>
    <mergeCell ref="G1197:H1197"/>
    <mergeCell ref="J1197:K1197"/>
    <mergeCell ref="B1198:F1198"/>
    <mergeCell ref="G1198:H1198"/>
    <mergeCell ref="J1198:K1198"/>
    <mergeCell ref="B1195:F1195"/>
    <mergeCell ref="G1195:H1195"/>
    <mergeCell ref="J1195:K1195"/>
    <mergeCell ref="B1196:F1196"/>
    <mergeCell ref="G1196:H1196"/>
    <mergeCell ref="J1196:K1196"/>
    <mergeCell ref="B1193:F1193"/>
    <mergeCell ref="G1193:H1193"/>
    <mergeCell ref="J1193:K1193"/>
    <mergeCell ref="B1194:F1194"/>
    <mergeCell ref="G1194:H1194"/>
    <mergeCell ref="J1194:K1194"/>
    <mergeCell ref="B1191:F1191"/>
    <mergeCell ref="G1191:H1191"/>
    <mergeCell ref="J1191:K1191"/>
    <mergeCell ref="B1192:F1192"/>
    <mergeCell ref="G1192:H1192"/>
    <mergeCell ref="J1192:K1192"/>
    <mergeCell ref="B1189:F1189"/>
    <mergeCell ref="G1189:H1189"/>
    <mergeCell ref="J1189:K1189"/>
    <mergeCell ref="B1190:F1190"/>
    <mergeCell ref="G1190:H1190"/>
    <mergeCell ref="J1190:K1190"/>
    <mergeCell ref="B1187:F1187"/>
    <mergeCell ref="G1187:H1187"/>
    <mergeCell ref="J1187:K1187"/>
    <mergeCell ref="B1188:F1188"/>
    <mergeCell ref="G1188:H1188"/>
    <mergeCell ref="J1188:K1188"/>
    <mergeCell ref="B1185:F1185"/>
    <mergeCell ref="G1185:H1185"/>
    <mergeCell ref="J1185:K1185"/>
    <mergeCell ref="B1186:F1186"/>
    <mergeCell ref="G1186:H1186"/>
    <mergeCell ref="J1186:K1186"/>
    <mergeCell ref="B1183:F1183"/>
    <mergeCell ref="G1183:H1183"/>
    <mergeCell ref="J1183:K1183"/>
    <mergeCell ref="B1184:F1184"/>
    <mergeCell ref="G1184:H1184"/>
    <mergeCell ref="J1184:K1184"/>
    <mergeCell ref="B1181:F1181"/>
    <mergeCell ref="G1181:H1181"/>
    <mergeCell ref="J1181:K1181"/>
    <mergeCell ref="B1182:F1182"/>
    <mergeCell ref="G1182:H1182"/>
    <mergeCell ref="J1182:K1182"/>
    <mergeCell ref="B1179:F1179"/>
    <mergeCell ref="G1179:H1179"/>
    <mergeCell ref="J1179:K1179"/>
    <mergeCell ref="B1180:F1180"/>
    <mergeCell ref="G1180:H1180"/>
    <mergeCell ref="J1180:K1180"/>
    <mergeCell ref="B1177:F1177"/>
    <mergeCell ref="G1177:H1177"/>
    <mergeCell ref="J1177:K1177"/>
    <mergeCell ref="B1178:F1178"/>
    <mergeCell ref="G1178:H1178"/>
    <mergeCell ref="J1178:K1178"/>
    <mergeCell ref="B1175:F1175"/>
    <mergeCell ref="G1175:H1175"/>
    <mergeCell ref="J1175:K1175"/>
    <mergeCell ref="B1176:F1176"/>
    <mergeCell ref="G1176:H1176"/>
    <mergeCell ref="J1176:K1176"/>
    <mergeCell ref="B1173:F1173"/>
    <mergeCell ref="G1173:H1173"/>
    <mergeCell ref="J1173:K1173"/>
    <mergeCell ref="B1174:F1174"/>
    <mergeCell ref="G1174:H1174"/>
    <mergeCell ref="J1174:K1174"/>
    <mergeCell ref="B1171:F1171"/>
    <mergeCell ref="G1171:H1171"/>
    <mergeCell ref="J1171:K1171"/>
    <mergeCell ref="B1172:F1172"/>
    <mergeCell ref="G1172:H1172"/>
    <mergeCell ref="J1172:K1172"/>
    <mergeCell ref="B1169:F1169"/>
    <mergeCell ref="G1169:H1169"/>
    <mergeCell ref="J1169:K1169"/>
    <mergeCell ref="B1170:F1170"/>
    <mergeCell ref="G1170:H1170"/>
    <mergeCell ref="J1170:K1170"/>
    <mergeCell ref="B1167:F1167"/>
    <mergeCell ref="G1167:H1167"/>
    <mergeCell ref="J1167:K1167"/>
    <mergeCell ref="B1168:F1168"/>
    <mergeCell ref="G1168:H1168"/>
    <mergeCell ref="J1168:K1168"/>
    <mergeCell ref="B1165:F1165"/>
    <mergeCell ref="G1165:H1165"/>
    <mergeCell ref="J1165:K1165"/>
    <mergeCell ref="B1166:F1166"/>
    <mergeCell ref="G1166:H1166"/>
    <mergeCell ref="J1166:K1166"/>
    <mergeCell ref="B1163:F1163"/>
    <mergeCell ref="G1163:H1163"/>
    <mergeCell ref="J1163:K1163"/>
    <mergeCell ref="B1164:F1164"/>
    <mergeCell ref="G1164:H1164"/>
    <mergeCell ref="J1164:K1164"/>
    <mergeCell ref="B1161:F1161"/>
    <mergeCell ref="G1161:H1161"/>
    <mergeCell ref="J1161:K1161"/>
    <mergeCell ref="B1162:F1162"/>
    <mergeCell ref="G1162:H1162"/>
    <mergeCell ref="J1162:K1162"/>
    <mergeCell ref="B1159:F1159"/>
    <mergeCell ref="G1159:H1159"/>
    <mergeCell ref="J1159:K1159"/>
    <mergeCell ref="B1160:F1160"/>
    <mergeCell ref="G1160:H1160"/>
    <mergeCell ref="J1160:K1160"/>
    <mergeCell ref="B1157:F1157"/>
    <mergeCell ref="G1157:H1157"/>
    <mergeCell ref="J1157:K1157"/>
    <mergeCell ref="B1158:F1158"/>
    <mergeCell ref="G1158:H1158"/>
    <mergeCell ref="J1158:K1158"/>
    <mergeCell ref="B1155:F1155"/>
    <mergeCell ref="G1155:H1155"/>
    <mergeCell ref="J1155:K1155"/>
    <mergeCell ref="B1156:F1156"/>
    <mergeCell ref="G1156:H1156"/>
    <mergeCell ref="J1156:K1156"/>
    <mergeCell ref="B1153:F1153"/>
    <mergeCell ref="G1153:H1153"/>
    <mergeCell ref="J1153:K1153"/>
    <mergeCell ref="B1154:F1154"/>
    <mergeCell ref="G1154:H1154"/>
    <mergeCell ref="J1154:K1154"/>
    <mergeCell ref="B1151:F1151"/>
    <mergeCell ref="G1151:H1151"/>
    <mergeCell ref="J1151:K1151"/>
    <mergeCell ref="B1152:F1152"/>
    <mergeCell ref="G1152:H1152"/>
    <mergeCell ref="J1152:K1152"/>
    <mergeCell ref="B1149:F1149"/>
    <mergeCell ref="G1149:H1149"/>
    <mergeCell ref="J1149:K1149"/>
    <mergeCell ref="B1150:F1150"/>
    <mergeCell ref="G1150:H1150"/>
    <mergeCell ref="J1150:K1150"/>
    <mergeCell ref="B1147:F1147"/>
    <mergeCell ref="G1147:H1147"/>
    <mergeCell ref="J1147:K1147"/>
    <mergeCell ref="B1148:F1148"/>
    <mergeCell ref="G1148:H1148"/>
    <mergeCell ref="J1148:K1148"/>
    <mergeCell ref="B1145:F1145"/>
    <mergeCell ref="G1145:H1145"/>
    <mergeCell ref="J1145:K1145"/>
    <mergeCell ref="B1146:F1146"/>
    <mergeCell ref="G1146:H1146"/>
    <mergeCell ref="J1146:K1146"/>
    <mergeCell ref="B1143:F1143"/>
    <mergeCell ref="G1143:H1143"/>
    <mergeCell ref="J1143:K1143"/>
    <mergeCell ref="B1144:F1144"/>
    <mergeCell ref="G1144:H1144"/>
    <mergeCell ref="J1144:K1144"/>
    <mergeCell ref="B1141:F1141"/>
    <mergeCell ref="G1141:H1141"/>
    <mergeCell ref="J1141:K1141"/>
    <mergeCell ref="B1142:F1142"/>
    <mergeCell ref="G1142:H1142"/>
    <mergeCell ref="J1142:K1142"/>
    <mergeCell ref="B1139:F1139"/>
    <mergeCell ref="G1139:H1139"/>
    <mergeCell ref="J1139:K1139"/>
    <mergeCell ref="B1140:F1140"/>
    <mergeCell ref="G1140:H1140"/>
    <mergeCell ref="J1140:K1140"/>
    <mergeCell ref="B1137:F1137"/>
    <mergeCell ref="G1137:H1137"/>
    <mergeCell ref="J1137:K1137"/>
    <mergeCell ref="B1138:F1138"/>
    <mergeCell ref="G1138:H1138"/>
    <mergeCell ref="J1138:K1138"/>
    <mergeCell ref="B1135:F1135"/>
    <mergeCell ref="G1135:H1135"/>
    <mergeCell ref="J1135:K1135"/>
    <mergeCell ref="B1136:F1136"/>
    <mergeCell ref="G1136:H1136"/>
    <mergeCell ref="J1136:K1136"/>
    <mergeCell ref="B1133:F1133"/>
    <mergeCell ref="G1133:H1133"/>
    <mergeCell ref="J1133:K1133"/>
    <mergeCell ref="B1134:F1134"/>
    <mergeCell ref="G1134:H1134"/>
    <mergeCell ref="J1134:K1134"/>
    <mergeCell ref="B1131:F1131"/>
    <mergeCell ref="G1131:H1131"/>
    <mergeCell ref="J1131:K1131"/>
    <mergeCell ref="B1132:F1132"/>
    <mergeCell ref="G1132:H1132"/>
    <mergeCell ref="J1132:K1132"/>
    <mergeCell ref="B1129:F1129"/>
    <mergeCell ref="G1129:H1129"/>
    <mergeCell ref="J1129:K1129"/>
    <mergeCell ref="B1130:F1130"/>
    <mergeCell ref="G1130:H1130"/>
    <mergeCell ref="J1130:K1130"/>
    <mergeCell ref="B1127:F1127"/>
    <mergeCell ref="G1127:H1127"/>
    <mergeCell ref="J1127:K1127"/>
    <mergeCell ref="B1128:F1128"/>
    <mergeCell ref="G1128:H1128"/>
    <mergeCell ref="J1128:K1128"/>
    <mergeCell ref="B1125:F1125"/>
    <mergeCell ref="G1125:H1125"/>
    <mergeCell ref="J1125:K1125"/>
    <mergeCell ref="B1126:F1126"/>
    <mergeCell ref="G1126:H1126"/>
    <mergeCell ref="J1126:K1126"/>
    <mergeCell ref="B1123:F1123"/>
    <mergeCell ref="G1123:H1123"/>
    <mergeCell ref="J1123:K1123"/>
    <mergeCell ref="B1124:F1124"/>
    <mergeCell ref="G1124:H1124"/>
    <mergeCell ref="J1124:K1124"/>
    <mergeCell ref="B1121:F1121"/>
    <mergeCell ref="G1121:H1121"/>
    <mergeCell ref="J1121:K1121"/>
    <mergeCell ref="B1122:F1122"/>
    <mergeCell ref="G1122:H1122"/>
    <mergeCell ref="J1122:K1122"/>
    <mergeCell ref="B1119:F1119"/>
    <mergeCell ref="G1119:H1119"/>
    <mergeCell ref="J1119:K1119"/>
    <mergeCell ref="B1120:F1120"/>
    <mergeCell ref="G1120:H1120"/>
    <mergeCell ref="J1120:K1120"/>
    <mergeCell ref="B1117:F1117"/>
    <mergeCell ref="G1117:H1117"/>
    <mergeCell ref="J1117:K1117"/>
    <mergeCell ref="B1118:F1118"/>
    <mergeCell ref="G1118:H1118"/>
    <mergeCell ref="J1118:K1118"/>
    <mergeCell ref="B1115:F1115"/>
    <mergeCell ref="G1115:H1115"/>
    <mergeCell ref="J1115:K1115"/>
    <mergeCell ref="B1116:F1116"/>
    <mergeCell ref="G1116:H1116"/>
    <mergeCell ref="J1116:K1116"/>
    <mergeCell ref="B1113:F1113"/>
    <mergeCell ref="G1113:H1113"/>
    <mergeCell ref="J1113:K1113"/>
    <mergeCell ref="B1114:F1114"/>
    <mergeCell ref="G1114:H1114"/>
    <mergeCell ref="J1114:K1114"/>
    <mergeCell ref="B1111:F1111"/>
    <mergeCell ref="G1111:H1111"/>
    <mergeCell ref="J1111:K1111"/>
    <mergeCell ref="B1112:F1112"/>
    <mergeCell ref="G1112:H1112"/>
    <mergeCell ref="J1112:K1112"/>
    <mergeCell ref="B1109:F1109"/>
    <mergeCell ref="G1109:H1109"/>
    <mergeCell ref="J1109:K1109"/>
    <mergeCell ref="B1110:F1110"/>
    <mergeCell ref="G1110:H1110"/>
    <mergeCell ref="J1110:K1110"/>
    <mergeCell ref="B1107:F1107"/>
    <mergeCell ref="G1107:H1107"/>
    <mergeCell ref="J1107:K1107"/>
    <mergeCell ref="B1108:F1108"/>
    <mergeCell ref="G1108:H1108"/>
    <mergeCell ref="J1108:K1108"/>
    <mergeCell ref="B1105:F1105"/>
    <mergeCell ref="G1105:H1105"/>
    <mergeCell ref="J1105:K1105"/>
    <mergeCell ref="B1106:F1106"/>
    <mergeCell ref="G1106:H1106"/>
    <mergeCell ref="J1106:K1106"/>
    <mergeCell ref="B1103:F1103"/>
    <mergeCell ref="G1103:H1103"/>
    <mergeCell ref="J1103:K1103"/>
    <mergeCell ref="B1104:F1104"/>
    <mergeCell ref="G1104:H1104"/>
    <mergeCell ref="J1104:K1104"/>
    <mergeCell ref="B1101:F1101"/>
    <mergeCell ref="G1101:H1101"/>
    <mergeCell ref="J1101:K1101"/>
    <mergeCell ref="B1102:F1102"/>
    <mergeCell ref="G1102:H1102"/>
    <mergeCell ref="J1102:K1102"/>
    <mergeCell ref="B1099:F1099"/>
    <mergeCell ref="G1099:H1099"/>
    <mergeCell ref="J1099:K1099"/>
    <mergeCell ref="B1100:F1100"/>
    <mergeCell ref="G1100:H1100"/>
    <mergeCell ref="J1100:K1100"/>
    <mergeCell ref="B1097:F1097"/>
    <mergeCell ref="G1097:H1097"/>
    <mergeCell ref="J1097:K1097"/>
    <mergeCell ref="B1098:F1098"/>
    <mergeCell ref="G1098:H1098"/>
    <mergeCell ref="J1098:K1098"/>
    <mergeCell ref="B1095:F1095"/>
    <mergeCell ref="G1095:H1095"/>
    <mergeCell ref="J1095:K1095"/>
    <mergeCell ref="B1096:F1096"/>
    <mergeCell ref="G1096:H1096"/>
    <mergeCell ref="J1096:K1096"/>
    <mergeCell ref="B1093:F1093"/>
    <mergeCell ref="G1093:H1093"/>
    <mergeCell ref="J1093:K1093"/>
    <mergeCell ref="B1094:F1094"/>
    <mergeCell ref="G1094:H1094"/>
    <mergeCell ref="J1094:K1094"/>
    <mergeCell ref="B1091:F1091"/>
    <mergeCell ref="G1091:H1091"/>
    <mergeCell ref="J1091:K1091"/>
    <mergeCell ref="B1092:F1092"/>
    <mergeCell ref="G1092:H1092"/>
    <mergeCell ref="J1092:K1092"/>
    <mergeCell ref="B1089:F1089"/>
    <mergeCell ref="G1089:H1089"/>
    <mergeCell ref="J1089:K1089"/>
    <mergeCell ref="B1090:F1090"/>
    <mergeCell ref="G1090:H1090"/>
    <mergeCell ref="J1090:K1090"/>
    <mergeCell ref="B1087:F1087"/>
    <mergeCell ref="G1087:H1087"/>
    <mergeCell ref="J1087:K1087"/>
    <mergeCell ref="B1088:F1088"/>
    <mergeCell ref="G1088:H1088"/>
    <mergeCell ref="J1088:K1088"/>
    <mergeCell ref="B1085:F1085"/>
    <mergeCell ref="G1085:H1085"/>
    <mergeCell ref="J1085:K1085"/>
    <mergeCell ref="B1086:F1086"/>
    <mergeCell ref="G1086:H1086"/>
    <mergeCell ref="J1086:K1086"/>
    <mergeCell ref="B1083:F1083"/>
    <mergeCell ref="G1083:H1083"/>
    <mergeCell ref="J1083:K1083"/>
    <mergeCell ref="B1084:F1084"/>
    <mergeCell ref="G1084:H1084"/>
    <mergeCell ref="J1084:K1084"/>
    <mergeCell ref="B1081:F1081"/>
    <mergeCell ref="G1081:H1081"/>
    <mergeCell ref="J1081:K1081"/>
    <mergeCell ref="B1082:F1082"/>
    <mergeCell ref="G1082:H1082"/>
    <mergeCell ref="J1082:K1082"/>
    <mergeCell ref="B1079:F1079"/>
    <mergeCell ref="G1079:H1079"/>
    <mergeCell ref="J1079:K1079"/>
    <mergeCell ref="B1080:F1080"/>
    <mergeCell ref="G1080:H1080"/>
    <mergeCell ref="J1080:K1080"/>
    <mergeCell ref="B1077:F1077"/>
    <mergeCell ref="G1077:H1077"/>
    <mergeCell ref="J1077:K1077"/>
    <mergeCell ref="B1078:F1078"/>
    <mergeCell ref="G1078:H1078"/>
    <mergeCell ref="J1078:K1078"/>
    <mergeCell ref="B1075:F1075"/>
    <mergeCell ref="G1075:H1075"/>
    <mergeCell ref="J1075:K1075"/>
    <mergeCell ref="B1076:F1076"/>
    <mergeCell ref="G1076:H1076"/>
    <mergeCell ref="J1076:K1076"/>
    <mergeCell ref="B1073:F1073"/>
    <mergeCell ref="G1073:H1073"/>
    <mergeCell ref="J1073:K1073"/>
    <mergeCell ref="B1074:F1074"/>
    <mergeCell ref="G1074:H1074"/>
    <mergeCell ref="J1074:K1074"/>
    <mergeCell ref="B1071:F1071"/>
    <mergeCell ref="G1071:H1071"/>
    <mergeCell ref="J1071:K1071"/>
    <mergeCell ref="B1072:F1072"/>
    <mergeCell ref="G1072:H1072"/>
    <mergeCell ref="J1072:K1072"/>
    <mergeCell ref="B1069:F1069"/>
    <mergeCell ref="G1069:H1069"/>
    <mergeCell ref="J1069:K1069"/>
    <mergeCell ref="B1070:F1070"/>
    <mergeCell ref="G1070:H1070"/>
    <mergeCell ref="J1070:K1070"/>
    <mergeCell ref="B1067:F1067"/>
    <mergeCell ref="G1067:H1067"/>
    <mergeCell ref="J1067:K1067"/>
    <mergeCell ref="B1068:F1068"/>
    <mergeCell ref="G1068:H1068"/>
    <mergeCell ref="J1068:K1068"/>
    <mergeCell ref="B1065:F1065"/>
    <mergeCell ref="G1065:H1065"/>
    <mergeCell ref="J1065:K1065"/>
    <mergeCell ref="B1066:F1066"/>
    <mergeCell ref="G1066:H1066"/>
    <mergeCell ref="J1066:K1066"/>
    <mergeCell ref="B1063:F1063"/>
    <mergeCell ref="G1063:H1063"/>
    <mergeCell ref="J1063:K1063"/>
    <mergeCell ref="B1064:F1064"/>
    <mergeCell ref="G1064:H1064"/>
    <mergeCell ref="J1064:K1064"/>
    <mergeCell ref="B1061:F1061"/>
    <mergeCell ref="G1061:H1061"/>
    <mergeCell ref="J1061:K1061"/>
    <mergeCell ref="B1062:F1062"/>
    <mergeCell ref="G1062:H1062"/>
    <mergeCell ref="J1062:K1062"/>
    <mergeCell ref="B1059:F1059"/>
    <mergeCell ref="G1059:H1059"/>
    <mergeCell ref="J1059:K1059"/>
    <mergeCell ref="B1060:F1060"/>
    <mergeCell ref="G1060:H1060"/>
    <mergeCell ref="J1060:K1060"/>
    <mergeCell ref="B1057:F1057"/>
    <mergeCell ref="G1057:H1057"/>
    <mergeCell ref="J1057:K1057"/>
    <mergeCell ref="B1058:F1058"/>
    <mergeCell ref="G1058:H1058"/>
    <mergeCell ref="J1058:K1058"/>
    <mergeCell ref="B1055:F1055"/>
    <mergeCell ref="G1055:H1055"/>
    <mergeCell ref="J1055:K1055"/>
    <mergeCell ref="B1056:F1056"/>
    <mergeCell ref="G1056:H1056"/>
    <mergeCell ref="J1056:K1056"/>
    <mergeCell ref="B1053:F1053"/>
    <mergeCell ref="G1053:H1053"/>
    <mergeCell ref="J1053:K1053"/>
    <mergeCell ref="B1054:F1054"/>
    <mergeCell ref="G1054:H1054"/>
    <mergeCell ref="J1054:K1054"/>
    <mergeCell ref="B1051:F1051"/>
    <mergeCell ref="G1051:H1051"/>
    <mergeCell ref="J1051:K1051"/>
    <mergeCell ref="B1052:F1052"/>
    <mergeCell ref="G1052:H1052"/>
    <mergeCell ref="J1052:K1052"/>
    <mergeCell ref="B1049:F1049"/>
    <mergeCell ref="G1049:H1049"/>
    <mergeCell ref="J1049:K1049"/>
    <mergeCell ref="B1050:F1050"/>
    <mergeCell ref="G1050:H1050"/>
    <mergeCell ref="J1050:K1050"/>
    <mergeCell ref="B1047:F1047"/>
    <mergeCell ref="G1047:H1047"/>
    <mergeCell ref="J1047:K1047"/>
    <mergeCell ref="B1048:F1048"/>
    <mergeCell ref="G1048:H1048"/>
    <mergeCell ref="J1048:K1048"/>
    <mergeCell ref="B1045:F1045"/>
    <mergeCell ref="G1045:H1045"/>
    <mergeCell ref="J1045:K1045"/>
    <mergeCell ref="B1046:F1046"/>
    <mergeCell ref="G1046:H1046"/>
    <mergeCell ref="J1046:K1046"/>
    <mergeCell ref="B1043:F1043"/>
    <mergeCell ref="G1043:H1043"/>
    <mergeCell ref="J1043:K1043"/>
    <mergeCell ref="B1044:F1044"/>
    <mergeCell ref="G1044:H1044"/>
    <mergeCell ref="J1044:K1044"/>
    <mergeCell ref="B1041:F1041"/>
    <mergeCell ref="G1041:H1041"/>
    <mergeCell ref="J1041:K1041"/>
    <mergeCell ref="B1042:F1042"/>
    <mergeCell ref="G1042:H1042"/>
    <mergeCell ref="J1042:K1042"/>
    <mergeCell ref="B1038:L1038"/>
    <mergeCell ref="B1039:F1039"/>
    <mergeCell ref="G1039:H1039"/>
    <mergeCell ref="J1039:K1039"/>
    <mergeCell ref="B1040:F1040"/>
    <mergeCell ref="G1040:H1040"/>
    <mergeCell ref="J1040:K1040"/>
    <mergeCell ref="B1036:F1036"/>
    <mergeCell ref="G1036:H1036"/>
    <mergeCell ref="J1036:K1036"/>
    <mergeCell ref="B1037:F1037"/>
    <mergeCell ref="G1037:H1037"/>
    <mergeCell ref="J1037:K1037"/>
    <mergeCell ref="B1034:F1034"/>
    <mergeCell ref="G1034:H1034"/>
    <mergeCell ref="J1034:K1034"/>
    <mergeCell ref="B1035:F1035"/>
    <mergeCell ref="G1035:H1035"/>
    <mergeCell ref="J1035:K1035"/>
    <mergeCell ref="B1032:F1032"/>
    <mergeCell ref="G1032:H1032"/>
    <mergeCell ref="J1032:K1032"/>
    <mergeCell ref="B1033:F1033"/>
    <mergeCell ref="G1033:H1033"/>
    <mergeCell ref="J1033:K1033"/>
    <mergeCell ref="B1030:F1030"/>
    <mergeCell ref="G1030:H1030"/>
    <mergeCell ref="J1030:K1030"/>
    <mergeCell ref="B1031:F1031"/>
    <mergeCell ref="G1031:H1031"/>
    <mergeCell ref="J1031:K1031"/>
    <mergeCell ref="B1028:F1028"/>
    <mergeCell ref="G1028:H1028"/>
    <mergeCell ref="J1028:K1028"/>
    <mergeCell ref="B1029:F1029"/>
    <mergeCell ref="G1029:H1029"/>
    <mergeCell ref="J1029:K1029"/>
    <mergeCell ref="B1026:F1026"/>
    <mergeCell ref="G1026:H1026"/>
    <mergeCell ref="J1026:K1026"/>
    <mergeCell ref="B1027:F1027"/>
    <mergeCell ref="G1027:H1027"/>
    <mergeCell ref="J1027:K1027"/>
    <mergeCell ref="B1024:F1024"/>
    <mergeCell ref="G1024:H1024"/>
    <mergeCell ref="J1024:K1024"/>
    <mergeCell ref="B1025:F1025"/>
    <mergeCell ref="G1025:H1025"/>
    <mergeCell ref="J1025:K1025"/>
    <mergeCell ref="B1022:F1022"/>
    <mergeCell ref="G1022:H1022"/>
    <mergeCell ref="J1022:K1022"/>
    <mergeCell ref="B1023:F1023"/>
    <mergeCell ref="G1023:H1023"/>
    <mergeCell ref="J1023:K1023"/>
    <mergeCell ref="B1020:F1020"/>
    <mergeCell ref="G1020:H1020"/>
    <mergeCell ref="J1020:K1020"/>
    <mergeCell ref="B1021:F1021"/>
    <mergeCell ref="G1021:H1021"/>
    <mergeCell ref="J1021:K1021"/>
    <mergeCell ref="B1018:F1018"/>
    <mergeCell ref="G1018:H1018"/>
    <mergeCell ref="J1018:K1018"/>
    <mergeCell ref="B1019:F1019"/>
    <mergeCell ref="G1019:H1019"/>
    <mergeCell ref="J1019:K1019"/>
    <mergeCell ref="B1016:F1016"/>
    <mergeCell ref="G1016:H1016"/>
    <mergeCell ref="J1016:K1016"/>
    <mergeCell ref="B1017:F1017"/>
    <mergeCell ref="G1017:H1017"/>
    <mergeCell ref="J1017:K1017"/>
    <mergeCell ref="B1014:F1014"/>
    <mergeCell ref="G1014:H1014"/>
    <mergeCell ref="J1014:K1014"/>
    <mergeCell ref="B1015:F1015"/>
    <mergeCell ref="G1015:H1015"/>
    <mergeCell ref="J1015:K1015"/>
    <mergeCell ref="B1012:F1012"/>
    <mergeCell ref="G1012:H1012"/>
    <mergeCell ref="J1012:K1012"/>
    <mergeCell ref="B1013:F1013"/>
    <mergeCell ref="G1013:H1013"/>
    <mergeCell ref="J1013:K1013"/>
    <mergeCell ref="B1010:F1010"/>
    <mergeCell ref="G1010:H1010"/>
    <mergeCell ref="J1010:K1010"/>
    <mergeCell ref="B1011:F1011"/>
    <mergeCell ref="G1011:H1011"/>
    <mergeCell ref="J1011:K1011"/>
    <mergeCell ref="B1008:F1008"/>
    <mergeCell ref="G1008:H1008"/>
    <mergeCell ref="J1008:K1008"/>
    <mergeCell ref="B1009:F1009"/>
    <mergeCell ref="G1009:H1009"/>
    <mergeCell ref="J1009:K1009"/>
    <mergeCell ref="B1006:F1006"/>
    <mergeCell ref="G1006:H1006"/>
    <mergeCell ref="J1006:K1006"/>
    <mergeCell ref="B1007:F1007"/>
    <mergeCell ref="G1007:H1007"/>
    <mergeCell ref="J1007:K1007"/>
    <mergeCell ref="B1004:F1004"/>
    <mergeCell ref="G1004:H1004"/>
    <mergeCell ref="J1004:K1004"/>
    <mergeCell ref="B1005:F1005"/>
    <mergeCell ref="G1005:H1005"/>
    <mergeCell ref="J1005:K1005"/>
    <mergeCell ref="B1002:F1002"/>
    <mergeCell ref="G1002:H1002"/>
    <mergeCell ref="J1002:K1002"/>
    <mergeCell ref="B1003:F1003"/>
    <mergeCell ref="G1003:H1003"/>
    <mergeCell ref="J1003:K1003"/>
    <mergeCell ref="B1000:F1000"/>
    <mergeCell ref="G1000:H1000"/>
    <mergeCell ref="J1000:K1000"/>
    <mergeCell ref="B1001:F1001"/>
    <mergeCell ref="G1001:H1001"/>
    <mergeCell ref="J1001:K1001"/>
    <mergeCell ref="B998:F998"/>
    <mergeCell ref="G998:H998"/>
    <mergeCell ref="J998:K998"/>
    <mergeCell ref="B999:F999"/>
    <mergeCell ref="G999:H999"/>
    <mergeCell ref="J999:K999"/>
    <mergeCell ref="B996:F996"/>
    <mergeCell ref="G996:H996"/>
    <mergeCell ref="J996:K996"/>
    <mergeCell ref="B997:F997"/>
    <mergeCell ref="G997:H997"/>
    <mergeCell ref="J997:K997"/>
    <mergeCell ref="B994:F994"/>
    <mergeCell ref="G994:H994"/>
    <mergeCell ref="J994:K994"/>
    <mergeCell ref="B995:F995"/>
    <mergeCell ref="G995:H995"/>
    <mergeCell ref="J995:K995"/>
    <mergeCell ref="B992:F992"/>
    <mergeCell ref="G992:H992"/>
    <mergeCell ref="J992:K992"/>
    <mergeCell ref="B993:F993"/>
    <mergeCell ref="G993:H993"/>
    <mergeCell ref="J993:K993"/>
    <mergeCell ref="B990:F990"/>
    <mergeCell ref="G990:H990"/>
    <mergeCell ref="J990:K990"/>
    <mergeCell ref="B991:F991"/>
    <mergeCell ref="G991:H991"/>
    <mergeCell ref="J991:K991"/>
    <mergeCell ref="B988:F988"/>
    <mergeCell ref="G988:H988"/>
    <mergeCell ref="J988:K988"/>
    <mergeCell ref="B989:F989"/>
    <mergeCell ref="G989:H989"/>
    <mergeCell ref="J989:K989"/>
    <mergeCell ref="B986:F986"/>
    <mergeCell ref="G986:H986"/>
    <mergeCell ref="J986:K986"/>
    <mergeCell ref="B987:F987"/>
    <mergeCell ref="G987:H987"/>
    <mergeCell ref="J987:K987"/>
    <mergeCell ref="B984:F984"/>
    <mergeCell ref="G984:H984"/>
    <mergeCell ref="J984:K984"/>
    <mergeCell ref="B985:F985"/>
    <mergeCell ref="G985:H985"/>
    <mergeCell ref="J985:K985"/>
    <mergeCell ref="B982:F982"/>
    <mergeCell ref="G982:H982"/>
    <mergeCell ref="J982:K982"/>
    <mergeCell ref="B983:F983"/>
    <mergeCell ref="G983:H983"/>
    <mergeCell ref="J983:K983"/>
    <mergeCell ref="B980:F980"/>
    <mergeCell ref="G980:H980"/>
    <mergeCell ref="J980:K980"/>
    <mergeCell ref="B981:F981"/>
    <mergeCell ref="G981:H981"/>
    <mergeCell ref="J981:K981"/>
    <mergeCell ref="B978:F978"/>
    <mergeCell ref="G978:H978"/>
    <mergeCell ref="J978:K978"/>
    <mergeCell ref="B979:F979"/>
    <mergeCell ref="G979:H979"/>
    <mergeCell ref="J979:K979"/>
    <mergeCell ref="B976:F976"/>
    <mergeCell ref="G976:H976"/>
    <mergeCell ref="J976:K976"/>
    <mergeCell ref="B977:F977"/>
    <mergeCell ref="G977:H977"/>
    <mergeCell ref="J977:K977"/>
    <mergeCell ref="B974:F974"/>
    <mergeCell ref="G974:H974"/>
    <mergeCell ref="J974:K974"/>
    <mergeCell ref="B975:F975"/>
    <mergeCell ref="G975:H975"/>
    <mergeCell ref="J975:K975"/>
    <mergeCell ref="B972:F972"/>
    <mergeCell ref="G972:H972"/>
    <mergeCell ref="J972:K972"/>
    <mergeCell ref="B973:F973"/>
    <mergeCell ref="G973:H973"/>
    <mergeCell ref="J973:K973"/>
    <mergeCell ref="B970:F970"/>
    <mergeCell ref="G970:H970"/>
    <mergeCell ref="J970:K970"/>
    <mergeCell ref="B971:F971"/>
    <mergeCell ref="G971:H971"/>
    <mergeCell ref="J971:K971"/>
    <mergeCell ref="B968:F968"/>
    <mergeCell ref="G968:H968"/>
    <mergeCell ref="J968:K968"/>
    <mergeCell ref="B969:F969"/>
    <mergeCell ref="G969:H969"/>
    <mergeCell ref="J969:K969"/>
    <mergeCell ref="B966:F966"/>
    <mergeCell ref="G966:H966"/>
    <mergeCell ref="J966:K966"/>
    <mergeCell ref="B967:F967"/>
    <mergeCell ref="G967:H967"/>
    <mergeCell ref="J967:K967"/>
    <mergeCell ref="B964:F964"/>
    <mergeCell ref="G964:H964"/>
    <mergeCell ref="J964:K964"/>
    <mergeCell ref="B965:F965"/>
    <mergeCell ref="G965:H965"/>
    <mergeCell ref="J965:K965"/>
    <mergeCell ref="B962:F962"/>
    <mergeCell ref="G962:H962"/>
    <mergeCell ref="J962:K962"/>
    <mergeCell ref="B963:F963"/>
    <mergeCell ref="G963:H963"/>
    <mergeCell ref="J963:K963"/>
    <mergeCell ref="B960:F960"/>
    <mergeCell ref="G960:H960"/>
    <mergeCell ref="J960:K960"/>
    <mergeCell ref="B961:F961"/>
    <mergeCell ref="G961:H961"/>
    <mergeCell ref="J961:K961"/>
    <mergeCell ref="B958:F958"/>
    <mergeCell ref="G958:H958"/>
    <mergeCell ref="J958:K958"/>
    <mergeCell ref="B959:F959"/>
    <mergeCell ref="G959:H959"/>
    <mergeCell ref="J959:K959"/>
    <mergeCell ref="B956:F956"/>
    <mergeCell ref="G956:H956"/>
    <mergeCell ref="J956:K956"/>
    <mergeCell ref="B957:F957"/>
    <mergeCell ref="G957:H957"/>
    <mergeCell ref="J957:K957"/>
    <mergeCell ref="B954:F954"/>
    <mergeCell ref="G954:H954"/>
    <mergeCell ref="J954:K954"/>
    <mergeCell ref="B955:F955"/>
    <mergeCell ref="G955:H955"/>
    <mergeCell ref="J955:K955"/>
    <mergeCell ref="B952:F952"/>
    <mergeCell ref="G952:H952"/>
    <mergeCell ref="J952:K952"/>
    <mergeCell ref="B953:F953"/>
    <mergeCell ref="G953:H953"/>
    <mergeCell ref="J953:K953"/>
    <mergeCell ref="B950:F950"/>
    <mergeCell ref="G950:H950"/>
    <mergeCell ref="J950:K950"/>
    <mergeCell ref="B951:F951"/>
    <mergeCell ref="G951:H951"/>
    <mergeCell ref="J951:K951"/>
    <mergeCell ref="B948:F948"/>
    <mergeCell ref="G948:H948"/>
    <mergeCell ref="J948:K948"/>
    <mergeCell ref="B949:F949"/>
    <mergeCell ref="G949:H949"/>
    <mergeCell ref="J949:K949"/>
    <mergeCell ref="B946:F946"/>
    <mergeCell ref="G946:H946"/>
    <mergeCell ref="J946:K946"/>
    <mergeCell ref="B947:F947"/>
    <mergeCell ref="G947:H947"/>
    <mergeCell ref="J947:K947"/>
    <mergeCell ref="B944:F944"/>
    <mergeCell ref="G944:H944"/>
    <mergeCell ref="J944:K944"/>
    <mergeCell ref="B945:F945"/>
    <mergeCell ref="G945:H945"/>
    <mergeCell ref="J945:K945"/>
    <mergeCell ref="B942:F942"/>
    <mergeCell ref="G942:H942"/>
    <mergeCell ref="J942:K942"/>
    <mergeCell ref="B943:F943"/>
    <mergeCell ref="G943:H943"/>
    <mergeCell ref="J943:K943"/>
    <mergeCell ref="B940:F940"/>
    <mergeCell ref="G940:H940"/>
    <mergeCell ref="J940:K940"/>
    <mergeCell ref="B941:F941"/>
    <mergeCell ref="G941:H941"/>
    <mergeCell ref="J941:K941"/>
    <mergeCell ref="B938:F938"/>
    <mergeCell ref="G938:H938"/>
    <mergeCell ref="J938:K938"/>
    <mergeCell ref="B939:F939"/>
    <mergeCell ref="G939:H939"/>
    <mergeCell ref="J939:K939"/>
    <mergeCell ref="B936:F936"/>
    <mergeCell ref="G936:H936"/>
    <mergeCell ref="J936:K936"/>
    <mergeCell ref="B937:F937"/>
    <mergeCell ref="G937:H937"/>
    <mergeCell ref="J937:K937"/>
    <mergeCell ref="B934:F934"/>
    <mergeCell ref="G934:H934"/>
    <mergeCell ref="J934:K934"/>
    <mergeCell ref="B935:F935"/>
    <mergeCell ref="G935:H935"/>
    <mergeCell ref="J935:K935"/>
    <mergeCell ref="B932:F932"/>
    <mergeCell ref="G932:H932"/>
    <mergeCell ref="J932:K932"/>
    <mergeCell ref="B933:F933"/>
    <mergeCell ref="G933:H933"/>
    <mergeCell ref="J933:K933"/>
    <mergeCell ref="B930:F930"/>
    <mergeCell ref="G930:H930"/>
    <mergeCell ref="J930:K930"/>
    <mergeCell ref="B931:F931"/>
    <mergeCell ref="G931:H931"/>
    <mergeCell ref="J931:K931"/>
    <mergeCell ref="B928:F928"/>
    <mergeCell ref="G928:H928"/>
    <mergeCell ref="J928:K928"/>
    <mergeCell ref="B929:F929"/>
    <mergeCell ref="G929:H929"/>
    <mergeCell ref="J929:K929"/>
    <mergeCell ref="B926:F926"/>
    <mergeCell ref="G926:H926"/>
    <mergeCell ref="J926:K926"/>
    <mergeCell ref="B927:F927"/>
    <mergeCell ref="G927:H927"/>
    <mergeCell ref="J927:K927"/>
    <mergeCell ref="B924:F924"/>
    <mergeCell ref="G924:H924"/>
    <mergeCell ref="J924:K924"/>
    <mergeCell ref="B925:F925"/>
    <mergeCell ref="G925:H925"/>
    <mergeCell ref="J925:K925"/>
    <mergeCell ref="B922:F922"/>
    <mergeCell ref="G922:H922"/>
    <mergeCell ref="J922:K922"/>
    <mergeCell ref="B923:F923"/>
    <mergeCell ref="G923:H923"/>
    <mergeCell ref="J923:K923"/>
    <mergeCell ref="B920:F920"/>
    <mergeCell ref="G920:H920"/>
    <mergeCell ref="J920:K920"/>
    <mergeCell ref="B921:F921"/>
    <mergeCell ref="G921:H921"/>
    <mergeCell ref="J921:K921"/>
    <mergeCell ref="B918:F918"/>
    <mergeCell ref="G918:H918"/>
    <mergeCell ref="J918:K918"/>
    <mergeCell ref="B919:F919"/>
    <mergeCell ref="G919:H919"/>
    <mergeCell ref="J919:K919"/>
    <mergeCell ref="B916:F916"/>
    <mergeCell ref="G916:H916"/>
    <mergeCell ref="J916:K916"/>
    <mergeCell ref="B917:F917"/>
    <mergeCell ref="G917:H917"/>
    <mergeCell ref="J917:K917"/>
    <mergeCell ref="B914:F914"/>
    <mergeCell ref="G914:H914"/>
    <mergeCell ref="J914:K914"/>
    <mergeCell ref="B915:F915"/>
    <mergeCell ref="G915:H915"/>
    <mergeCell ref="J915:K915"/>
    <mergeCell ref="B912:F912"/>
    <mergeCell ref="G912:H912"/>
    <mergeCell ref="J912:K912"/>
    <mergeCell ref="B913:F913"/>
    <mergeCell ref="G913:H913"/>
    <mergeCell ref="J913:K913"/>
    <mergeCell ref="B910:F910"/>
    <mergeCell ref="G910:H910"/>
    <mergeCell ref="J910:K910"/>
    <mergeCell ref="B911:F911"/>
    <mergeCell ref="G911:H911"/>
    <mergeCell ref="J911:K911"/>
    <mergeCell ref="B908:F908"/>
    <mergeCell ref="G908:H908"/>
    <mergeCell ref="J908:K908"/>
    <mergeCell ref="B909:F909"/>
    <mergeCell ref="G909:H909"/>
    <mergeCell ref="J909:K909"/>
    <mergeCell ref="B906:F906"/>
    <mergeCell ref="G906:H906"/>
    <mergeCell ref="J906:K906"/>
    <mergeCell ref="B907:F907"/>
    <mergeCell ref="G907:H907"/>
    <mergeCell ref="J907:K907"/>
    <mergeCell ref="B904:F904"/>
    <mergeCell ref="G904:H904"/>
    <mergeCell ref="J904:K904"/>
    <mergeCell ref="B905:F905"/>
    <mergeCell ref="G905:H905"/>
    <mergeCell ref="J905:K905"/>
    <mergeCell ref="B902:F902"/>
    <mergeCell ref="G902:H902"/>
    <mergeCell ref="J902:K902"/>
    <mergeCell ref="B903:F903"/>
    <mergeCell ref="G903:H903"/>
    <mergeCell ref="J903:K903"/>
    <mergeCell ref="B900:F900"/>
    <mergeCell ref="G900:H900"/>
    <mergeCell ref="J900:K900"/>
    <mergeCell ref="B901:F901"/>
    <mergeCell ref="G901:H901"/>
    <mergeCell ref="J901:K901"/>
    <mergeCell ref="B898:F898"/>
    <mergeCell ref="G898:H898"/>
    <mergeCell ref="J898:K898"/>
    <mergeCell ref="B899:F899"/>
    <mergeCell ref="G899:H899"/>
    <mergeCell ref="J899:K899"/>
    <mergeCell ref="B896:F896"/>
    <mergeCell ref="G896:H896"/>
    <mergeCell ref="J896:K896"/>
    <mergeCell ref="B897:F897"/>
    <mergeCell ref="G897:H897"/>
    <mergeCell ref="J897:K897"/>
    <mergeCell ref="B894:F894"/>
    <mergeCell ref="G894:H894"/>
    <mergeCell ref="J894:K894"/>
    <mergeCell ref="B895:F895"/>
    <mergeCell ref="G895:H895"/>
    <mergeCell ref="J895:K895"/>
    <mergeCell ref="B892:F892"/>
    <mergeCell ref="G892:H892"/>
    <mergeCell ref="J892:K892"/>
    <mergeCell ref="B893:F893"/>
    <mergeCell ref="G893:H893"/>
    <mergeCell ref="J893:K893"/>
    <mergeCell ref="B890:F890"/>
    <mergeCell ref="G890:H890"/>
    <mergeCell ref="J890:K890"/>
    <mergeCell ref="B891:F891"/>
    <mergeCell ref="G891:H891"/>
    <mergeCell ref="J891:K891"/>
    <mergeCell ref="B888:F888"/>
    <mergeCell ref="G888:H888"/>
    <mergeCell ref="J888:K888"/>
    <mergeCell ref="B889:F889"/>
    <mergeCell ref="G889:H889"/>
    <mergeCell ref="J889:K889"/>
    <mergeCell ref="B886:F886"/>
    <mergeCell ref="G886:H886"/>
    <mergeCell ref="J886:K886"/>
    <mergeCell ref="B887:F887"/>
    <mergeCell ref="G887:H887"/>
    <mergeCell ref="J887:K887"/>
    <mergeCell ref="B884:F884"/>
    <mergeCell ref="G884:H884"/>
    <mergeCell ref="J884:K884"/>
    <mergeCell ref="B885:F885"/>
    <mergeCell ref="G885:H885"/>
    <mergeCell ref="J885:K885"/>
    <mergeCell ref="B882:F882"/>
    <mergeCell ref="G882:H882"/>
    <mergeCell ref="J882:K882"/>
    <mergeCell ref="B883:F883"/>
    <mergeCell ref="G883:H883"/>
    <mergeCell ref="J883:K883"/>
    <mergeCell ref="B880:F880"/>
    <mergeCell ref="G880:H880"/>
    <mergeCell ref="J880:K880"/>
    <mergeCell ref="B881:F881"/>
    <mergeCell ref="G881:H881"/>
    <mergeCell ref="J881:K881"/>
    <mergeCell ref="B878:F878"/>
    <mergeCell ref="G878:H878"/>
    <mergeCell ref="J878:K878"/>
    <mergeCell ref="B879:F879"/>
    <mergeCell ref="G879:H879"/>
    <mergeCell ref="J879:K879"/>
    <mergeCell ref="B876:F876"/>
    <mergeCell ref="G876:H876"/>
    <mergeCell ref="J876:K876"/>
    <mergeCell ref="B877:F877"/>
    <mergeCell ref="G877:H877"/>
    <mergeCell ref="J877:K877"/>
    <mergeCell ref="B874:F874"/>
    <mergeCell ref="G874:H874"/>
    <mergeCell ref="J874:K874"/>
    <mergeCell ref="B875:F875"/>
    <mergeCell ref="G875:H875"/>
    <mergeCell ref="J875:K875"/>
    <mergeCell ref="B872:F872"/>
    <mergeCell ref="G872:H872"/>
    <mergeCell ref="J872:K872"/>
    <mergeCell ref="B873:F873"/>
    <mergeCell ref="G873:H873"/>
    <mergeCell ref="J873:K873"/>
    <mergeCell ref="B870:F870"/>
    <mergeCell ref="G870:H870"/>
    <mergeCell ref="J870:K870"/>
    <mergeCell ref="B871:F871"/>
    <mergeCell ref="G871:H871"/>
    <mergeCell ref="J871:K871"/>
    <mergeCell ref="B868:F868"/>
    <mergeCell ref="G868:H868"/>
    <mergeCell ref="J868:K868"/>
    <mergeCell ref="B869:F869"/>
    <mergeCell ref="G869:H869"/>
    <mergeCell ref="J869:K869"/>
    <mergeCell ref="B866:F866"/>
    <mergeCell ref="G866:H866"/>
    <mergeCell ref="J866:K866"/>
    <mergeCell ref="B867:F867"/>
    <mergeCell ref="G867:H867"/>
    <mergeCell ref="J867:K867"/>
    <mergeCell ref="B864:F864"/>
    <mergeCell ref="G864:H864"/>
    <mergeCell ref="J864:K864"/>
    <mergeCell ref="B865:F865"/>
    <mergeCell ref="G865:H865"/>
    <mergeCell ref="J865:K865"/>
    <mergeCell ref="B862:F862"/>
    <mergeCell ref="G862:H862"/>
    <mergeCell ref="J862:K862"/>
    <mergeCell ref="B863:F863"/>
    <mergeCell ref="G863:H863"/>
    <mergeCell ref="J863:K863"/>
    <mergeCell ref="B860:F860"/>
    <mergeCell ref="G860:H860"/>
    <mergeCell ref="J860:K860"/>
    <mergeCell ref="B861:F861"/>
    <mergeCell ref="G861:H861"/>
    <mergeCell ref="J861:K861"/>
    <mergeCell ref="B858:F858"/>
    <mergeCell ref="G858:H858"/>
    <mergeCell ref="J858:K858"/>
    <mergeCell ref="B859:F859"/>
    <mergeCell ref="G859:H859"/>
    <mergeCell ref="J859:K859"/>
    <mergeCell ref="B856:F856"/>
    <mergeCell ref="G856:H856"/>
    <mergeCell ref="J856:K856"/>
    <mergeCell ref="B857:F857"/>
    <mergeCell ref="G857:H857"/>
    <mergeCell ref="J857:K857"/>
    <mergeCell ref="B854:F854"/>
    <mergeCell ref="G854:H854"/>
    <mergeCell ref="J854:K854"/>
    <mergeCell ref="B855:F855"/>
    <mergeCell ref="G855:H855"/>
    <mergeCell ref="J855:K855"/>
    <mergeCell ref="B852:F852"/>
    <mergeCell ref="G852:H852"/>
    <mergeCell ref="J852:K852"/>
    <mergeCell ref="B853:F853"/>
    <mergeCell ref="G853:H853"/>
    <mergeCell ref="J853:K853"/>
    <mergeCell ref="B850:F850"/>
    <mergeCell ref="G850:H850"/>
    <mergeCell ref="J850:K850"/>
    <mergeCell ref="B851:F851"/>
    <mergeCell ref="G851:H851"/>
    <mergeCell ref="J851:K851"/>
    <mergeCell ref="B848:F848"/>
    <mergeCell ref="G848:H848"/>
    <mergeCell ref="J848:K848"/>
    <mergeCell ref="B849:F849"/>
    <mergeCell ref="G849:H849"/>
    <mergeCell ref="J849:K849"/>
    <mergeCell ref="B846:F846"/>
    <mergeCell ref="G846:H846"/>
    <mergeCell ref="J846:K846"/>
    <mergeCell ref="B847:F847"/>
    <mergeCell ref="G847:H847"/>
    <mergeCell ref="J847:K847"/>
    <mergeCell ref="B844:F844"/>
    <mergeCell ref="G844:H844"/>
    <mergeCell ref="J844:K844"/>
    <mergeCell ref="B845:F845"/>
    <mergeCell ref="G845:H845"/>
    <mergeCell ref="J845:K845"/>
    <mergeCell ref="B842:F842"/>
    <mergeCell ref="G842:H842"/>
    <mergeCell ref="J842:K842"/>
    <mergeCell ref="B843:F843"/>
    <mergeCell ref="G843:H843"/>
    <mergeCell ref="J843:K843"/>
    <mergeCell ref="B840:F840"/>
    <mergeCell ref="G840:H840"/>
    <mergeCell ref="J840:K840"/>
    <mergeCell ref="B841:F841"/>
    <mergeCell ref="G841:H841"/>
    <mergeCell ref="J841:K841"/>
    <mergeCell ref="B838:F838"/>
    <mergeCell ref="G838:H838"/>
    <mergeCell ref="J838:K838"/>
    <mergeCell ref="B839:F839"/>
    <mergeCell ref="G839:H839"/>
    <mergeCell ref="J839:K839"/>
    <mergeCell ref="B836:F836"/>
    <mergeCell ref="G836:H836"/>
    <mergeCell ref="J836:K836"/>
    <mergeCell ref="B837:F837"/>
    <mergeCell ref="G837:H837"/>
    <mergeCell ref="J837:K837"/>
    <mergeCell ref="B834:F834"/>
    <mergeCell ref="G834:H834"/>
    <mergeCell ref="J834:K834"/>
    <mergeCell ref="B835:F835"/>
    <mergeCell ref="G835:H835"/>
    <mergeCell ref="J835:K835"/>
    <mergeCell ref="B832:F832"/>
    <mergeCell ref="G832:H832"/>
    <mergeCell ref="J832:K832"/>
    <mergeCell ref="B833:F833"/>
    <mergeCell ref="G833:H833"/>
    <mergeCell ref="J833:K833"/>
    <mergeCell ref="B830:F830"/>
    <mergeCell ref="G830:H830"/>
    <mergeCell ref="J830:K830"/>
    <mergeCell ref="B831:F831"/>
    <mergeCell ref="G831:H831"/>
    <mergeCell ref="J831:K831"/>
    <mergeCell ref="B828:F828"/>
    <mergeCell ref="G828:H828"/>
    <mergeCell ref="J828:K828"/>
    <mergeCell ref="B829:F829"/>
    <mergeCell ref="G829:H829"/>
    <mergeCell ref="J829:K829"/>
    <mergeCell ref="B826:F826"/>
    <mergeCell ref="G826:H826"/>
    <mergeCell ref="J826:K826"/>
    <mergeCell ref="B827:F827"/>
    <mergeCell ref="G827:H827"/>
    <mergeCell ref="J827:K827"/>
    <mergeCell ref="B824:F824"/>
    <mergeCell ref="G824:H824"/>
    <mergeCell ref="J824:K824"/>
    <mergeCell ref="B825:F825"/>
    <mergeCell ref="G825:H825"/>
    <mergeCell ref="J825:K825"/>
    <mergeCell ref="B822:F822"/>
    <mergeCell ref="G822:H822"/>
    <mergeCell ref="J822:K822"/>
    <mergeCell ref="B823:F823"/>
    <mergeCell ref="G823:H823"/>
    <mergeCell ref="J823:K823"/>
    <mergeCell ref="B820:F820"/>
    <mergeCell ref="G820:H820"/>
    <mergeCell ref="J820:K820"/>
    <mergeCell ref="B821:F821"/>
    <mergeCell ref="G821:H821"/>
    <mergeCell ref="J821:K821"/>
    <mergeCell ref="B818:F818"/>
    <mergeCell ref="G818:H818"/>
    <mergeCell ref="J818:K818"/>
    <mergeCell ref="B819:F819"/>
    <mergeCell ref="G819:H819"/>
    <mergeCell ref="J819:K819"/>
    <mergeCell ref="B816:F816"/>
    <mergeCell ref="G816:H816"/>
    <mergeCell ref="J816:K816"/>
    <mergeCell ref="B817:F817"/>
    <mergeCell ref="G817:H817"/>
    <mergeCell ref="J817:K817"/>
    <mergeCell ref="B814:F814"/>
    <mergeCell ref="G814:H814"/>
    <mergeCell ref="J814:K814"/>
    <mergeCell ref="B815:F815"/>
    <mergeCell ref="G815:H815"/>
    <mergeCell ref="J815:K815"/>
    <mergeCell ref="B812:F812"/>
    <mergeCell ref="G812:H812"/>
    <mergeCell ref="J812:K812"/>
    <mergeCell ref="B813:F813"/>
    <mergeCell ref="G813:H813"/>
    <mergeCell ref="J813:K813"/>
    <mergeCell ref="B810:F810"/>
    <mergeCell ref="G810:H810"/>
    <mergeCell ref="J810:K810"/>
    <mergeCell ref="B811:F811"/>
    <mergeCell ref="G811:H811"/>
    <mergeCell ref="J811:K811"/>
    <mergeCell ref="B808:F808"/>
    <mergeCell ref="G808:H808"/>
    <mergeCell ref="J808:K808"/>
    <mergeCell ref="B809:F809"/>
    <mergeCell ref="G809:H809"/>
    <mergeCell ref="J809:K809"/>
    <mergeCell ref="B806:F806"/>
    <mergeCell ref="G806:H806"/>
    <mergeCell ref="J806:K806"/>
    <mergeCell ref="B807:F807"/>
    <mergeCell ref="G807:H807"/>
    <mergeCell ref="J807:K807"/>
    <mergeCell ref="B804:F804"/>
    <mergeCell ref="G804:H804"/>
    <mergeCell ref="J804:K804"/>
    <mergeCell ref="B805:F805"/>
    <mergeCell ref="G805:H805"/>
    <mergeCell ref="J805:K805"/>
    <mergeCell ref="B802:F802"/>
    <mergeCell ref="G802:H802"/>
    <mergeCell ref="J802:K802"/>
    <mergeCell ref="B803:F803"/>
    <mergeCell ref="G803:H803"/>
    <mergeCell ref="J803:K803"/>
    <mergeCell ref="B800:F800"/>
    <mergeCell ref="G800:H800"/>
    <mergeCell ref="J800:K800"/>
    <mergeCell ref="B801:F801"/>
    <mergeCell ref="G801:H801"/>
    <mergeCell ref="J801:K801"/>
    <mergeCell ref="B798:F798"/>
    <mergeCell ref="G798:H798"/>
    <mergeCell ref="J798:K798"/>
    <mergeCell ref="B799:F799"/>
    <mergeCell ref="G799:H799"/>
    <mergeCell ref="J799:K799"/>
    <mergeCell ref="B796:F796"/>
    <mergeCell ref="G796:H796"/>
    <mergeCell ref="J796:K796"/>
    <mergeCell ref="B797:F797"/>
    <mergeCell ref="G797:H797"/>
    <mergeCell ref="J797:K797"/>
    <mergeCell ref="B794:F794"/>
    <mergeCell ref="G794:H794"/>
    <mergeCell ref="J794:K794"/>
    <mergeCell ref="B795:F795"/>
    <mergeCell ref="G795:H795"/>
    <mergeCell ref="J795:K795"/>
    <mergeCell ref="B792:F792"/>
    <mergeCell ref="G792:H792"/>
    <mergeCell ref="J792:K792"/>
    <mergeCell ref="B793:F793"/>
    <mergeCell ref="G793:H793"/>
    <mergeCell ref="J793:K793"/>
    <mergeCell ref="B790:F790"/>
    <mergeCell ref="G790:H790"/>
    <mergeCell ref="J790:K790"/>
    <mergeCell ref="B791:F791"/>
    <mergeCell ref="G791:H791"/>
    <mergeCell ref="J791:K791"/>
    <mergeCell ref="B788:F788"/>
    <mergeCell ref="G788:H788"/>
    <mergeCell ref="J788:K788"/>
    <mergeCell ref="B789:F789"/>
    <mergeCell ref="G789:H789"/>
    <mergeCell ref="J789:K789"/>
    <mergeCell ref="B786:F786"/>
    <mergeCell ref="G786:H786"/>
    <mergeCell ref="J786:K786"/>
    <mergeCell ref="B787:F787"/>
    <mergeCell ref="G787:H787"/>
    <mergeCell ref="J787:K787"/>
    <mergeCell ref="B784:F784"/>
    <mergeCell ref="G784:H784"/>
    <mergeCell ref="J784:K784"/>
    <mergeCell ref="B785:F785"/>
    <mergeCell ref="G785:H785"/>
    <mergeCell ref="J785:K785"/>
    <mergeCell ref="B782:F782"/>
    <mergeCell ref="G782:H782"/>
    <mergeCell ref="J782:K782"/>
    <mergeCell ref="B783:F783"/>
    <mergeCell ref="G783:H783"/>
    <mergeCell ref="J783:K783"/>
    <mergeCell ref="B780:F780"/>
    <mergeCell ref="G780:H780"/>
    <mergeCell ref="J780:K780"/>
    <mergeCell ref="B781:F781"/>
    <mergeCell ref="G781:H781"/>
    <mergeCell ref="J781:K781"/>
    <mergeCell ref="B778:F778"/>
    <mergeCell ref="G778:H778"/>
    <mergeCell ref="J778:K778"/>
    <mergeCell ref="B779:F779"/>
    <mergeCell ref="G779:H779"/>
    <mergeCell ref="J779:K779"/>
    <mergeCell ref="B776:F776"/>
    <mergeCell ref="G776:H776"/>
    <mergeCell ref="J776:K776"/>
    <mergeCell ref="B777:F777"/>
    <mergeCell ref="G777:H777"/>
    <mergeCell ref="J777:K777"/>
    <mergeCell ref="B774:F774"/>
    <mergeCell ref="G774:H774"/>
    <mergeCell ref="J774:K774"/>
    <mergeCell ref="B775:F775"/>
    <mergeCell ref="G775:H775"/>
    <mergeCell ref="J775:K775"/>
    <mergeCell ref="B772:F772"/>
    <mergeCell ref="G772:H772"/>
    <mergeCell ref="J772:K772"/>
    <mergeCell ref="B773:F773"/>
    <mergeCell ref="G773:H773"/>
    <mergeCell ref="J773:K773"/>
    <mergeCell ref="B770:F770"/>
    <mergeCell ref="G770:H770"/>
    <mergeCell ref="J770:K770"/>
    <mergeCell ref="B771:F771"/>
    <mergeCell ref="G771:H771"/>
    <mergeCell ref="J771:K771"/>
    <mergeCell ref="B768:F768"/>
    <mergeCell ref="G768:H768"/>
    <mergeCell ref="J768:K768"/>
    <mergeCell ref="B769:F769"/>
    <mergeCell ref="G769:H769"/>
    <mergeCell ref="J769:K769"/>
    <mergeCell ref="B766:F766"/>
    <mergeCell ref="G766:H766"/>
    <mergeCell ref="J766:K766"/>
    <mergeCell ref="B767:F767"/>
    <mergeCell ref="G767:H767"/>
    <mergeCell ref="J767:K767"/>
    <mergeCell ref="B764:F764"/>
    <mergeCell ref="G764:H764"/>
    <mergeCell ref="J764:K764"/>
    <mergeCell ref="B765:F765"/>
    <mergeCell ref="G765:H765"/>
    <mergeCell ref="J765:K765"/>
    <mergeCell ref="B762:F762"/>
    <mergeCell ref="G762:H762"/>
    <mergeCell ref="J762:K762"/>
    <mergeCell ref="B763:F763"/>
    <mergeCell ref="G763:H763"/>
    <mergeCell ref="J763:K763"/>
    <mergeCell ref="B760:F760"/>
    <mergeCell ref="G760:H760"/>
    <mergeCell ref="J760:K760"/>
    <mergeCell ref="B761:F761"/>
    <mergeCell ref="G761:H761"/>
    <mergeCell ref="J761:K761"/>
    <mergeCell ref="B758:F758"/>
    <mergeCell ref="G758:H758"/>
    <mergeCell ref="J758:K758"/>
    <mergeCell ref="B759:F759"/>
    <mergeCell ref="G759:H759"/>
    <mergeCell ref="J759:K759"/>
    <mergeCell ref="B756:F756"/>
    <mergeCell ref="G756:H756"/>
    <mergeCell ref="J756:K756"/>
    <mergeCell ref="B757:F757"/>
    <mergeCell ref="G757:H757"/>
    <mergeCell ref="J757:K757"/>
    <mergeCell ref="B754:F754"/>
    <mergeCell ref="G754:H754"/>
    <mergeCell ref="J754:K754"/>
    <mergeCell ref="B755:F755"/>
    <mergeCell ref="G755:H755"/>
    <mergeCell ref="J755:K755"/>
    <mergeCell ref="B752:F752"/>
    <mergeCell ref="G752:H752"/>
    <mergeCell ref="J752:K752"/>
    <mergeCell ref="B753:F753"/>
    <mergeCell ref="G753:H753"/>
    <mergeCell ref="J753:K753"/>
    <mergeCell ref="B750:F750"/>
    <mergeCell ref="G750:H750"/>
    <mergeCell ref="J750:K750"/>
    <mergeCell ref="B751:F751"/>
    <mergeCell ref="G751:H751"/>
    <mergeCell ref="J751:K751"/>
    <mergeCell ref="B748:F748"/>
    <mergeCell ref="G748:H748"/>
    <mergeCell ref="J748:K748"/>
    <mergeCell ref="B749:F749"/>
    <mergeCell ref="G749:H749"/>
    <mergeCell ref="J749:K749"/>
    <mergeCell ref="B746:F746"/>
    <mergeCell ref="G746:H746"/>
    <mergeCell ref="J746:K746"/>
    <mergeCell ref="B747:F747"/>
    <mergeCell ref="G747:H747"/>
    <mergeCell ref="J747:K747"/>
    <mergeCell ref="B744:F744"/>
    <mergeCell ref="G744:H744"/>
    <mergeCell ref="J744:K744"/>
    <mergeCell ref="B745:F745"/>
    <mergeCell ref="G745:H745"/>
    <mergeCell ref="J745:K745"/>
    <mergeCell ref="B742:F742"/>
    <mergeCell ref="G742:H742"/>
    <mergeCell ref="J742:K742"/>
    <mergeCell ref="B743:F743"/>
    <mergeCell ref="G743:H743"/>
    <mergeCell ref="J743:K743"/>
    <mergeCell ref="B740:F740"/>
    <mergeCell ref="G740:H740"/>
    <mergeCell ref="J740:K740"/>
    <mergeCell ref="B741:F741"/>
    <mergeCell ref="G741:H741"/>
    <mergeCell ref="J741:K741"/>
    <mergeCell ref="B738:F738"/>
    <mergeCell ref="G738:H738"/>
    <mergeCell ref="J738:K738"/>
    <mergeCell ref="B739:F739"/>
    <mergeCell ref="G739:H739"/>
    <mergeCell ref="J739:K739"/>
    <mergeCell ref="B736:F736"/>
    <mergeCell ref="G736:H736"/>
    <mergeCell ref="J736:K736"/>
    <mergeCell ref="B737:F737"/>
    <mergeCell ref="G737:H737"/>
    <mergeCell ref="J737:K737"/>
    <mergeCell ref="B734:F734"/>
    <mergeCell ref="G734:H734"/>
    <mergeCell ref="J734:K734"/>
    <mergeCell ref="B735:F735"/>
    <mergeCell ref="G735:H735"/>
    <mergeCell ref="J735:K735"/>
    <mergeCell ref="B732:F732"/>
    <mergeCell ref="G732:H732"/>
    <mergeCell ref="J732:K732"/>
    <mergeCell ref="B733:F733"/>
    <mergeCell ref="G733:H733"/>
    <mergeCell ref="J733:K733"/>
    <mergeCell ref="B730:F730"/>
    <mergeCell ref="G730:H730"/>
    <mergeCell ref="J730:K730"/>
    <mergeCell ref="B731:F731"/>
    <mergeCell ref="G731:H731"/>
    <mergeCell ref="J731:K731"/>
    <mergeCell ref="B728:F728"/>
    <mergeCell ref="G728:H728"/>
    <mergeCell ref="J728:K728"/>
    <mergeCell ref="B729:F729"/>
    <mergeCell ref="G729:H729"/>
    <mergeCell ref="J729:K729"/>
    <mergeCell ref="B726:F726"/>
    <mergeCell ref="G726:H726"/>
    <mergeCell ref="J726:K726"/>
    <mergeCell ref="B727:F727"/>
    <mergeCell ref="G727:H727"/>
    <mergeCell ref="J727:K727"/>
    <mergeCell ref="B724:F724"/>
    <mergeCell ref="G724:H724"/>
    <mergeCell ref="J724:K724"/>
    <mergeCell ref="B725:F725"/>
    <mergeCell ref="G725:H725"/>
    <mergeCell ref="J725:K725"/>
    <mergeCell ref="B722:F722"/>
    <mergeCell ref="G722:H722"/>
    <mergeCell ref="J722:K722"/>
    <mergeCell ref="B723:F723"/>
    <mergeCell ref="G723:H723"/>
    <mergeCell ref="J723:K723"/>
    <mergeCell ref="B720:F720"/>
    <mergeCell ref="G720:H720"/>
    <mergeCell ref="J720:K720"/>
    <mergeCell ref="B721:F721"/>
    <mergeCell ref="G721:H721"/>
    <mergeCell ref="J721:K721"/>
    <mergeCell ref="B718:F718"/>
    <mergeCell ref="G718:H718"/>
    <mergeCell ref="J718:K718"/>
    <mergeCell ref="B719:F719"/>
    <mergeCell ref="G719:H719"/>
    <mergeCell ref="J719:K719"/>
    <mergeCell ref="B716:F716"/>
    <mergeCell ref="G716:H716"/>
    <mergeCell ref="J716:K716"/>
    <mergeCell ref="B717:F717"/>
    <mergeCell ref="G717:H717"/>
    <mergeCell ref="J717:K717"/>
    <mergeCell ref="B714:F714"/>
    <mergeCell ref="G714:H714"/>
    <mergeCell ref="J714:K714"/>
    <mergeCell ref="B715:F715"/>
    <mergeCell ref="G715:H715"/>
    <mergeCell ref="J715:K715"/>
    <mergeCell ref="B712:F712"/>
    <mergeCell ref="G712:H712"/>
    <mergeCell ref="J712:K712"/>
    <mergeCell ref="B713:F713"/>
    <mergeCell ref="G713:H713"/>
    <mergeCell ref="J713:K713"/>
    <mergeCell ref="B710:F710"/>
    <mergeCell ref="G710:H710"/>
    <mergeCell ref="J710:K710"/>
    <mergeCell ref="B711:F711"/>
    <mergeCell ref="G711:H711"/>
    <mergeCell ref="J711:K711"/>
    <mergeCell ref="B708:F708"/>
    <mergeCell ref="G708:H708"/>
    <mergeCell ref="J708:K708"/>
    <mergeCell ref="B709:F709"/>
    <mergeCell ref="G709:H709"/>
    <mergeCell ref="J709:K709"/>
    <mergeCell ref="B706:F706"/>
    <mergeCell ref="G706:H706"/>
    <mergeCell ref="J706:K706"/>
    <mergeCell ref="B707:F707"/>
    <mergeCell ref="G707:H707"/>
    <mergeCell ref="J707:K707"/>
    <mergeCell ref="B704:F704"/>
    <mergeCell ref="G704:H704"/>
    <mergeCell ref="J704:K704"/>
    <mergeCell ref="B705:F705"/>
    <mergeCell ref="G705:H705"/>
    <mergeCell ref="J705:K705"/>
    <mergeCell ref="B702:F702"/>
    <mergeCell ref="G702:H702"/>
    <mergeCell ref="J702:K702"/>
    <mergeCell ref="B703:F703"/>
    <mergeCell ref="G703:H703"/>
    <mergeCell ref="J703:K703"/>
    <mergeCell ref="B700:F700"/>
    <mergeCell ref="G700:H700"/>
    <mergeCell ref="J700:K700"/>
    <mergeCell ref="B701:F701"/>
    <mergeCell ref="G701:H701"/>
    <mergeCell ref="J701:K701"/>
    <mergeCell ref="B698:F698"/>
    <mergeCell ref="G698:H698"/>
    <mergeCell ref="J698:K698"/>
    <mergeCell ref="B699:F699"/>
    <mergeCell ref="G699:H699"/>
    <mergeCell ref="J699:K699"/>
    <mergeCell ref="B696:F696"/>
    <mergeCell ref="G696:H696"/>
    <mergeCell ref="J696:K696"/>
    <mergeCell ref="B697:F697"/>
    <mergeCell ref="G697:H697"/>
    <mergeCell ref="J697:K697"/>
    <mergeCell ref="B694:F694"/>
    <mergeCell ref="G694:H694"/>
    <mergeCell ref="J694:K694"/>
    <mergeCell ref="B695:F695"/>
    <mergeCell ref="G695:H695"/>
    <mergeCell ref="J695:K695"/>
    <mergeCell ref="B692:F692"/>
    <mergeCell ref="G692:H692"/>
    <mergeCell ref="J692:K692"/>
    <mergeCell ref="B693:F693"/>
    <mergeCell ref="G693:H693"/>
    <mergeCell ref="J693:K693"/>
    <mergeCell ref="B690:F690"/>
    <mergeCell ref="G690:H690"/>
    <mergeCell ref="J690:K690"/>
    <mergeCell ref="B691:F691"/>
    <mergeCell ref="G691:H691"/>
    <mergeCell ref="J691:K691"/>
    <mergeCell ref="B688:F688"/>
    <mergeCell ref="G688:H688"/>
    <mergeCell ref="J688:K688"/>
    <mergeCell ref="B689:F689"/>
    <mergeCell ref="G689:H689"/>
    <mergeCell ref="J689:K689"/>
    <mergeCell ref="B686:F686"/>
    <mergeCell ref="G686:H686"/>
    <mergeCell ref="J686:K686"/>
    <mergeCell ref="B687:F687"/>
    <mergeCell ref="G687:H687"/>
    <mergeCell ref="J687:K687"/>
    <mergeCell ref="B684:F684"/>
    <mergeCell ref="G684:H684"/>
    <mergeCell ref="J684:K684"/>
    <mergeCell ref="B685:F685"/>
    <mergeCell ref="G685:H685"/>
    <mergeCell ref="J685:K685"/>
    <mergeCell ref="B682:F682"/>
    <mergeCell ref="G682:H682"/>
    <mergeCell ref="J682:K682"/>
    <mergeCell ref="B683:F683"/>
    <mergeCell ref="G683:H683"/>
    <mergeCell ref="J683:K683"/>
    <mergeCell ref="B680:F680"/>
    <mergeCell ref="G680:H680"/>
    <mergeCell ref="J680:K680"/>
    <mergeCell ref="B681:F681"/>
    <mergeCell ref="G681:H681"/>
    <mergeCell ref="J681:K681"/>
    <mergeCell ref="B678:F678"/>
    <mergeCell ref="G678:H678"/>
    <mergeCell ref="J678:K678"/>
    <mergeCell ref="B679:F679"/>
    <mergeCell ref="G679:H679"/>
    <mergeCell ref="J679:K679"/>
    <mergeCell ref="B676:F676"/>
    <mergeCell ref="G676:H676"/>
    <mergeCell ref="J676:K676"/>
    <mergeCell ref="B677:F677"/>
    <mergeCell ref="G677:H677"/>
    <mergeCell ref="J677:K677"/>
    <mergeCell ref="B674:F674"/>
    <mergeCell ref="G674:H674"/>
    <mergeCell ref="J674:K674"/>
    <mergeCell ref="B675:F675"/>
    <mergeCell ref="G675:H675"/>
    <mergeCell ref="J675:K675"/>
    <mergeCell ref="B672:F672"/>
    <mergeCell ref="G672:H672"/>
    <mergeCell ref="J672:K672"/>
    <mergeCell ref="B673:F673"/>
    <mergeCell ref="G673:H673"/>
    <mergeCell ref="J673:K673"/>
    <mergeCell ref="B670:F670"/>
    <mergeCell ref="G670:H670"/>
    <mergeCell ref="J670:K670"/>
    <mergeCell ref="B671:F671"/>
    <mergeCell ref="G671:H671"/>
    <mergeCell ref="J671:K671"/>
    <mergeCell ref="B668:F668"/>
    <mergeCell ref="G668:H668"/>
    <mergeCell ref="J668:K668"/>
    <mergeCell ref="B669:F669"/>
    <mergeCell ref="G669:H669"/>
    <mergeCell ref="J669:K669"/>
    <mergeCell ref="B666:F666"/>
    <mergeCell ref="G666:H666"/>
    <mergeCell ref="J666:K666"/>
    <mergeCell ref="B667:F667"/>
    <mergeCell ref="G667:H667"/>
    <mergeCell ref="J667:K667"/>
    <mergeCell ref="B664:F664"/>
    <mergeCell ref="G664:H664"/>
    <mergeCell ref="J664:K664"/>
    <mergeCell ref="B665:F665"/>
    <mergeCell ref="G665:H665"/>
    <mergeCell ref="J665:K665"/>
    <mergeCell ref="B662:F662"/>
    <mergeCell ref="G662:H662"/>
    <mergeCell ref="J662:K662"/>
    <mergeCell ref="B663:F663"/>
    <mergeCell ref="G663:H663"/>
    <mergeCell ref="J663:K663"/>
    <mergeCell ref="B660:F660"/>
    <mergeCell ref="G660:H660"/>
    <mergeCell ref="J660:K660"/>
    <mergeCell ref="B661:F661"/>
    <mergeCell ref="G661:H661"/>
    <mergeCell ref="J661:K661"/>
    <mergeCell ref="B658:F658"/>
    <mergeCell ref="G658:H658"/>
    <mergeCell ref="J658:K658"/>
    <mergeCell ref="B659:F659"/>
    <mergeCell ref="G659:H659"/>
    <mergeCell ref="J659:K659"/>
    <mergeCell ref="B656:F656"/>
    <mergeCell ref="G656:H656"/>
    <mergeCell ref="J656:K656"/>
    <mergeCell ref="B657:F657"/>
    <mergeCell ref="G657:H657"/>
    <mergeCell ref="J657:K657"/>
    <mergeCell ref="B654:F654"/>
    <mergeCell ref="G654:H654"/>
    <mergeCell ref="J654:K654"/>
    <mergeCell ref="B655:F655"/>
    <mergeCell ref="G655:H655"/>
    <mergeCell ref="J655:K655"/>
    <mergeCell ref="B652:F652"/>
    <mergeCell ref="G652:H652"/>
    <mergeCell ref="J652:K652"/>
    <mergeCell ref="B653:F653"/>
    <mergeCell ref="G653:H653"/>
    <mergeCell ref="J653:K653"/>
    <mergeCell ref="B650:F650"/>
    <mergeCell ref="G650:H650"/>
    <mergeCell ref="J650:K650"/>
    <mergeCell ref="B651:F651"/>
    <mergeCell ref="G651:H651"/>
    <mergeCell ref="J651:K651"/>
    <mergeCell ref="B648:F648"/>
    <mergeCell ref="G648:H648"/>
    <mergeCell ref="J648:K648"/>
    <mergeCell ref="B649:F649"/>
    <mergeCell ref="G649:H649"/>
    <mergeCell ref="J649:K649"/>
    <mergeCell ref="B646:F646"/>
    <mergeCell ref="G646:H646"/>
    <mergeCell ref="J646:K646"/>
    <mergeCell ref="B647:F647"/>
    <mergeCell ref="G647:H647"/>
    <mergeCell ref="J647:K647"/>
    <mergeCell ref="B644:F644"/>
    <mergeCell ref="G644:H644"/>
    <mergeCell ref="J644:K644"/>
    <mergeCell ref="B645:F645"/>
    <mergeCell ref="G645:H645"/>
    <mergeCell ref="J645:K645"/>
    <mergeCell ref="B642:F642"/>
    <mergeCell ref="G642:H642"/>
    <mergeCell ref="J642:K642"/>
    <mergeCell ref="B643:F643"/>
    <mergeCell ref="G643:H643"/>
    <mergeCell ref="J643:K643"/>
    <mergeCell ref="B640:F640"/>
    <mergeCell ref="G640:H640"/>
    <mergeCell ref="J640:K640"/>
    <mergeCell ref="B641:F641"/>
    <mergeCell ref="G641:H641"/>
    <mergeCell ref="J641:K641"/>
    <mergeCell ref="B638:F638"/>
    <mergeCell ref="G638:H638"/>
    <mergeCell ref="J638:K638"/>
    <mergeCell ref="B639:F639"/>
    <mergeCell ref="G639:H639"/>
    <mergeCell ref="J639:K639"/>
    <mergeCell ref="B636:F636"/>
    <mergeCell ref="G636:H636"/>
    <mergeCell ref="J636:K636"/>
    <mergeCell ref="B637:F637"/>
    <mergeCell ref="G637:H637"/>
    <mergeCell ref="J637:K637"/>
    <mergeCell ref="B634:F634"/>
    <mergeCell ref="G634:H634"/>
    <mergeCell ref="J634:K634"/>
    <mergeCell ref="B635:F635"/>
    <mergeCell ref="G635:H635"/>
    <mergeCell ref="J635:K635"/>
    <mergeCell ref="B632:F632"/>
    <mergeCell ref="G632:H632"/>
    <mergeCell ref="J632:K632"/>
    <mergeCell ref="B633:F633"/>
    <mergeCell ref="G633:H633"/>
    <mergeCell ref="J633:K633"/>
    <mergeCell ref="B630:F630"/>
    <mergeCell ref="G630:H630"/>
    <mergeCell ref="J630:K630"/>
    <mergeCell ref="B631:F631"/>
    <mergeCell ref="G631:H631"/>
    <mergeCell ref="J631:K631"/>
    <mergeCell ref="B628:F628"/>
    <mergeCell ref="G628:H628"/>
    <mergeCell ref="J628:K628"/>
    <mergeCell ref="B629:F629"/>
    <mergeCell ref="G629:H629"/>
    <mergeCell ref="J629:K629"/>
    <mergeCell ref="B626:F626"/>
    <mergeCell ref="G626:H626"/>
    <mergeCell ref="J626:K626"/>
    <mergeCell ref="B627:F627"/>
    <mergeCell ref="G627:H627"/>
    <mergeCell ref="J627:K627"/>
    <mergeCell ref="B624:F624"/>
    <mergeCell ref="G624:H624"/>
    <mergeCell ref="J624:K624"/>
    <mergeCell ref="B625:F625"/>
    <mergeCell ref="G625:H625"/>
    <mergeCell ref="J625:K625"/>
    <mergeCell ref="B622:F622"/>
    <mergeCell ref="G622:H622"/>
    <mergeCell ref="J622:K622"/>
    <mergeCell ref="B623:F623"/>
    <mergeCell ref="G623:H623"/>
    <mergeCell ref="J623:K623"/>
    <mergeCell ref="B620:F620"/>
    <mergeCell ref="G620:H620"/>
    <mergeCell ref="J620:K620"/>
    <mergeCell ref="B621:F621"/>
    <mergeCell ref="G621:H621"/>
    <mergeCell ref="J621:K621"/>
    <mergeCell ref="B618:F618"/>
    <mergeCell ref="G618:H618"/>
    <mergeCell ref="J618:K618"/>
    <mergeCell ref="B619:F619"/>
    <mergeCell ref="G619:H619"/>
    <mergeCell ref="J619:K619"/>
    <mergeCell ref="B616:F616"/>
    <mergeCell ref="G616:H616"/>
    <mergeCell ref="J616:K616"/>
    <mergeCell ref="B617:F617"/>
    <mergeCell ref="G617:H617"/>
    <mergeCell ref="J617:K617"/>
    <mergeCell ref="B614:F614"/>
    <mergeCell ref="G614:H614"/>
    <mergeCell ref="J614:K614"/>
    <mergeCell ref="B615:F615"/>
    <mergeCell ref="G615:H615"/>
    <mergeCell ref="J615:K615"/>
    <mergeCell ref="B612:F612"/>
    <mergeCell ref="G612:H612"/>
    <mergeCell ref="J612:K612"/>
    <mergeCell ref="B613:F613"/>
    <mergeCell ref="G613:H613"/>
    <mergeCell ref="J613:K613"/>
    <mergeCell ref="B610:F610"/>
    <mergeCell ref="G610:H610"/>
    <mergeCell ref="J610:K610"/>
    <mergeCell ref="B611:F611"/>
    <mergeCell ref="G611:H611"/>
    <mergeCell ref="J611:K611"/>
    <mergeCell ref="B608:F608"/>
    <mergeCell ref="G608:H608"/>
    <mergeCell ref="J608:K608"/>
    <mergeCell ref="B609:F609"/>
    <mergeCell ref="G609:H609"/>
    <mergeCell ref="J609:K609"/>
    <mergeCell ref="B606:F606"/>
    <mergeCell ref="G606:H606"/>
    <mergeCell ref="J606:K606"/>
    <mergeCell ref="B607:F607"/>
    <mergeCell ref="G607:H607"/>
    <mergeCell ref="J607:K607"/>
    <mergeCell ref="B604:F604"/>
    <mergeCell ref="G604:H604"/>
    <mergeCell ref="J604:K604"/>
    <mergeCell ref="B605:F605"/>
    <mergeCell ref="G605:H605"/>
    <mergeCell ref="J605:K605"/>
    <mergeCell ref="B602:F602"/>
    <mergeCell ref="G602:H602"/>
    <mergeCell ref="J602:K602"/>
    <mergeCell ref="B603:F603"/>
    <mergeCell ref="G603:H603"/>
    <mergeCell ref="J603:K603"/>
    <mergeCell ref="B600:F600"/>
    <mergeCell ref="G600:H600"/>
    <mergeCell ref="J600:K600"/>
    <mergeCell ref="B601:F601"/>
    <mergeCell ref="G601:H601"/>
    <mergeCell ref="J601:K601"/>
    <mergeCell ref="B598:F598"/>
    <mergeCell ref="G598:H598"/>
    <mergeCell ref="J598:K598"/>
    <mergeCell ref="B599:F599"/>
    <mergeCell ref="G599:H599"/>
    <mergeCell ref="J599:K599"/>
    <mergeCell ref="B596:F596"/>
    <mergeCell ref="G596:H596"/>
    <mergeCell ref="J596:K596"/>
    <mergeCell ref="B597:F597"/>
    <mergeCell ref="G597:H597"/>
    <mergeCell ref="J597:K597"/>
    <mergeCell ref="B594:F594"/>
    <mergeCell ref="G594:H594"/>
    <mergeCell ref="J594:K594"/>
    <mergeCell ref="B595:F595"/>
    <mergeCell ref="G595:H595"/>
    <mergeCell ref="J595:K595"/>
    <mergeCell ref="B592:F592"/>
    <mergeCell ref="G592:H592"/>
    <mergeCell ref="J592:K592"/>
    <mergeCell ref="B593:F593"/>
    <mergeCell ref="G593:H593"/>
    <mergeCell ref="J593:K593"/>
    <mergeCell ref="B590:F590"/>
    <mergeCell ref="G590:H590"/>
    <mergeCell ref="J590:K590"/>
    <mergeCell ref="B591:F591"/>
    <mergeCell ref="G591:H591"/>
    <mergeCell ref="J591:K591"/>
    <mergeCell ref="B588:F588"/>
    <mergeCell ref="G588:H588"/>
    <mergeCell ref="J588:K588"/>
    <mergeCell ref="B589:F589"/>
    <mergeCell ref="G589:H589"/>
    <mergeCell ref="J589:K589"/>
    <mergeCell ref="B586:F586"/>
    <mergeCell ref="G586:H586"/>
    <mergeCell ref="J586:K586"/>
    <mergeCell ref="B587:F587"/>
    <mergeCell ref="G587:H587"/>
    <mergeCell ref="J587:K587"/>
    <mergeCell ref="B584:F584"/>
    <mergeCell ref="G584:H584"/>
    <mergeCell ref="J584:K584"/>
    <mergeCell ref="B585:F585"/>
    <mergeCell ref="G585:H585"/>
    <mergeCell ref="J585:K585"/>
    <mergeCell ref="B582:F582"/>
    <mergeCell ref="G582:H582"/>
    <mergeCell ref="J582:K582"/>
    <mergeCell ref="B583:F583"/>
    <mergeCell ref="G583:H583"/>
    <mergeCell ref="J583:K583"/>
    <mergeCell ref="B580:F580"/>
    <mergeCell ref="G580:H580"/>
    <mergeCell ref="J580:K580"/>
    <mergeCell ref="B581:F581"/>
    <mergeCell ref="G581:H581"/>
    <mergeCell ref="J581:K581"/>
    <mergeCell ref="B578:F578"/>
    <mergeCell ref="G578:H578"/>
    <mergeCell ref="J578:K578"/>
    <mergeCell ref="B579:F579"/>
    <mergeCell ref="G579:H579"/>
    <mergeCell ref="J579:K579"/>
    <mergeCell ref="B576:F576"/>
    <mergeCell ref="G576:H576"/>
    <mergeCell ref="J576:K576"/>
    <mergeCell ref="B577:F577"/>
    <mergeCell ref="G577:H577"/>
    <mergeCell ref="J577:K577"/>
    <mergeCell ref="B574:F574"/>
    <mergeCell ref="G574:H574"/>
    <mergeCell ref="J574:K574"/>
    <mergeCell ref="B575:F575"/>
    <mergeCell ref="G575:H575"/>
    <mergeCell ref="J575:K575"/>
    <mergeCell ref="B572:F572"/>
    <mergeCell ref="G572:H572"/>
    <mergeCell ref="J572:K572"/>
    <mergeCell ref="B573:F573"/>
    <mergeCell ref="G573:H573"/>
    <mergeCell ref="J573:K573"/>
    <mergeCell ref="B570:F570"/>
    <mergeCell ref="G570:H570"/>
    <mergeCell ref="J570:K570"/>
    <mergeCell ref="B571:F571"/>
    <mergeCell ref="G571:H571"/>
    <mergeCell ref="J571:K571"/>
    <mergeCell ref="B568:F568"/>
    <mergeCell ref="G568:H568"/>
    <mergeCell ref="J568:K568"/>
    <mergeCell ref="B569:F569"/>
    <mergeCell ref="G569:H569"/>
    <mergeCell ref="J569:K569"/>
    <mergeCell ref="B566:F566"/>
    <mergeCell ref="G566:H566"/>
    <mergeCell ref="J566:K566"/>
    <mergeCell ref="B567:F567"/>
    <mergeCell ref="G567:H567"/>
    <mergeCell ref="J567:K567"/>
    <mergeCell ref="B564:F564"/>
    <mergeCell ref="G564:H564"/>
    <mergeCell ref="J564:K564"/>
    <mergeCell ref="B565:F565"/>
    <mergeCell ref="G565:H565"/>
    <mergeCell ref="J565:K565"/>
    <mergeCell ref="B562:F562"/>
    <mergeCell ref="G562:H562"/>
    <mergeCell ref="J562:K562"/>
    <mergeCell ref="B563:F563"/>
    <mergeCell ref="G563:H563"/>
    <mergeCell ref="J563:K563"/>
    <mergeCell ref="B560:F560"/>
    <mergeCell ref="G560:H560"/>
    <mergeCell ref="J560:K560"/>
    <mergeCell ref="B561:F561"/>
    <mergeCell ref="G561:H561"/>
    <mergeCell ref="J561:K561"/>
    <mergeCell ref="B558:F558"/>
    <mergeCell ref="G558:H558"/>
    <mergeCell ref="J558:K558"/>
    <mergeCell ref="B559:F559"/>
    <mergeCell ref="G559:H559"/>
    <mergeCell ref="J559:K559"/>
    <mergeCell ref="B556:F556"/>
    <mergeCell ref="G556:H556"/>
    <mergeCell ref="J556:K556"/>
    <mergeCell ref="B557:F557"/>
    <mergeCell ref="G557:H557"/>
    <mergeCell ref="J557:K557"/>
    <mergeCell ref="B554:F554"/>
    <mergeCell ref="G554:H554"/>
    <mergeCell ref="J554:K554"/>
    <mergeCell ref="B555:F555"/>
    <mergeCell ref="G555:H555"/>
    <mergeCell ref="J555:K555"/>
    <mergeCell ref="B552:F552"/>
    <mergeCell ref="G552:H552"/>
    <mergeCell ref="J552:K552"/>
    <mergeCell ref="B553:F553"/>
    <mergeCell ref="G553:H553"/>
    <mergeCell ref="J553:K553"/>
    <mergeCell ref="B550:F550"/>
    <mergeCell ref="G550:H550"/>
    <mergeCell ref="J550:K550"/>
    <mergeCell ref="B551:F551"/>
    <mergeCell ref="G551:H551"/>
    <mergeCell ref="J551:K551"/>
    <mergeCell ref="B548:F548"/>
    <mergeCell ref="G548:H548"/>
    <mergeCell ref="J548:K548"/>
    <mergeCell ref="B549:F549"/>
    <mergeCell ref="G549:H549"/>
    <mergeCell ref="J549:K549"/>
    <mergeCell ref="B546:F546"/>
    <mergeCell ref="G546:H546"/>
    <mergeCell ref="J546:K546"/>
    <mergeCell ref="B547:F547"/>
    <mergeCell ref="G547:H547"/>
    <mergeCell ref="J547:K547"/>
    <mergeCell ref="B544:F544"/>
    <mergeCell ref="G544:H544"/>
    <mergeCell ref="J544:K544"/>
    <mergeCell ref="B545:F545"/>
    <mergeCell ref="G545:H545"/>
    <mergeCell ref="J545:K545"/>
    <mergeCell ref="B542:F542"/>
    <mergeCell ref="G542:H542"/>
    <mergeCell ref="J542:K542"/>
    <mergeCell ref="B543:F543"/>
    <mergeCell ref="G543:H543"/>
    <mergeCell ref="J543:K543"/>
    <mergeCell ref="B540:F540"/>
    <mergeCell ref="G540:H540"/>
    <mergeCell ref="J540:K540"/>
    <mergeCell ref="B541:F541"/>
    <mergeCell ref="G541:H541"/>
    <mergeCell ref="J541:K541"/>
    <mergeCell ref="B538:F538"/>
    <mergeCell ref="G538:H538"/>
    <mergeCell ref="J538:K538"/>
    <mergeCell ref="B539:F539"/>
    <mergeCell ref="G539:H539"/>
    <mergeCell ref="J539:K539"/>
    <mergeCell ref="B536:F536"/>
    <mergeCell ref="G536:H536"/>
    <mergeCell ref="J536:K536"/>
    <mergeCell ref="B537:F537"/>
    <mergeCell ref="G537:H537"/>
    <mergeCell ref="J537:K537"/>
    <mergeCell ref="B534:F534"/>
    <mergeCell ref="G534:H534"/>
    <mergeCell ref="J534:K534"/>
    <mergeCell ref="B535:F535"/>
    <mergeCell ref="G535:H535"/>
    <mergeCell ref="J535:K535"/>
    <mergeCell ref="B532:F532"/>
    <mergeCell ref="G532:H532"/>
    <mergeCell ref="J532:K532"/>
    <mergeCell ref="B533:F533"/>
    <mergeCell ref="G533:H533"/>
    <mergeCell ref="J533:K533"/>
    <mergeCell ref="B530:F530"/>
    <mergeCell ref="G530:H530"/>
    <mergeCell ref="J530:K530"/>
    <mergeCell ref="B531:F531"/>
    <mergeCell ref="G531:H531"/>
    <mergeCell ref="J531:K531"/>
    <mergeCell ref="B528:F528"/>
    <mergeCell ref="G528:H528"/>
    <mergeCell ref="J528:K528"/>
    <mergeCell ref="B529:F529"/>
    <mergeCell ref="G529:H529"/>
    <mergeCell ref="J529:K529"/>
    <mergeCell ref="B526:F526"/>
    <mergeCell ref="G526:H526"/>
    <mergeCell ref="J526:K526"/>
    <mergeCell ref="B527:F527"/>
    <mergeCell ref="G527:H527"/>
    <mergeCell ref="J527:K527"/>
    <mergeCell ref="B524:F524"/>
    <mergeCell ref="G524:H524"/>
    <mergeCell ref="J524:K524"/>
    <mergeCell ref="B525:F525"/>
    <mergeCell ref="G525:H525"/>
    <mergeCell ref="J525:K525"/>
    <mergeCell ref="B522:F522"/>
    <mergeCell ref="G522:H522"/>
    <mergeCell ref="J522:K522"/>
    <mergeCell ref="B523:F523"/>
    <mergeCell ref="G523:H523"/>
    <mergeCell ref="J523:K523"/>
    <mergeCell ref="B520:F520"/>
    <mergeCell ref="G520:H520"/>
    <mergeCell ref="J520:K520"/>
    <mergeCell ref="B521:F521"/>
    <mergeCell ref="G521:H521"/>
    <mergeCell ref="J521:K521"/>
    <mergeCell ref="B518:F518"/>
    <mergeCell ref="G518:H518"/>
    <mergeCell ref="J518:K518"/>
    <mergeCell ref="B519:F519"/>
    <mergeCell ref="G519:H519"/>
    <mergeCell ref="J519:K519"/>
    <mergeCell ref="B516:F516"/>
    <mergeCell ref="G516:H516"/>
    <mergeCell ref="J516:K516"/>
    <mergeCell ref="B517:F517"/>
    <mergeCell ref="G517:H517"/>
    <mergeCell ref="J517:K517"/>
    <mergeCell ref="B514:F514"/>
    <mergeCell ref="G514:H514"/>
    <mergeCell ref="J514:K514"/>
    <mergeCell ref="B515:F515"/>
    <mergeCell ref="G515:H515"/>
    <mergeCell ref="J515:K515"/>
    <mergeCell ref="B512:F512"/>
    <mergeCell ref="G512:H512"/>
    <mergeCell ref="J512:K512"/>
    <mergeCell ref="B513:F513"/>
    <mergeCell ref="G513:H513"/>
    <mergeCell ref="J513:K513"/>
    <mergeCell ref="B510:F510"/>
    <mergeCell ref="G510:H510"/>
    <mergeCell ref="J510:K510"/>
    <mergeCell ref="B511:F511"/>
    <mergeCell ref="G511:H511"/>
    <mergeCell ref="J511:K511"/>
    <mergeCell ref="B508:F508"/>
    <mergeCell ref="G508:H508"/>
    <mergeCell ref="J508:K508"/>
    <mergeCell ref="B509:F509"/>
    <mergeCell ref="G509:H509"/>
    <mergeCell ref="J509:K509"/>
    <mergeCell ref="B506:F506"/>
    <mergeCell ref="G506:H506"/>
    <mergeCell ref="J506:K506"/>
    <mergeCell ref="B507:F507"/>
    <mergeCell ref="G507:H507"/>
    <mergeCell ref="J507:K507"/>
    <mergeCell ref="B504:F504"/>
    <mergeCell ref="G504:H504"/>
    <mergeCell ref="J504:K504"/>
    <mergeCell ref="B505:F505"/>
    <mergeCell ref="G505:H505"/>
    <mergeCell ref="J505:K505"/>
    <mergeCell ref="B502:F502"/>
    <mergeCell ref="G502:H502"/>
    <mergeCell ref="J502:K502"/>
    <mergeCell ref="B503:F503"/>
    <mergeCell ref="G503:H503"/>
    <mergeCell ref="J503:K503"/>
    <mergeCell ref="B500:F500"/>
    <mergeCell ref="G500:H500"/>
    <mergeCell ref="J500:K500"/>
    <mergeCell ref="B501:F501"/>
    <mergeCell ref="G501:H501"/>
    <mergeCell ref="J501:K501"/>
    <mergeCell ref="B498:F498"/>
    <mergeCell ref="G498:H498"/>
    <mergeCell ref="J498:K498"/>
    <mergeCell ref="B499:F499"/>
    <mergeCell ref="G499:H499"/>
    <mergeCell ref="J499:K499"/>
    <mergeCell ref="B496:F496"/>
    <mergeCell ref="G496:H496"/>
    <mergeCell ref="J496:K496"/>
    <mergeCell ref="B497:F497"/>
    <mergeCell ref="G497:H497"/>
    <mergeCell ref="J497:K497"/>
    <mergeCell ref="B494:F494"/>
    <mergeCell ref="G494:H494"/>
    <mergeCell ref="J494:K494"/>
    <mergeCell ref="B495:F495"/>
    <mergeCell ref="G495:H495"/>
    <mergeCell ref="J495:K495"/>
    <mergeCell ref="B492:F492"/>
    <mergeCell ref="G492:H492"/>
    <mergeCell ref="J492:K492"/>
    <mergeCell ref="B493:F493"/>
    <mergeCell ref="G493:H493"/>
    <mergeCell ref="J493:K493"/>
    <mergeCell ref="B490:F490"/>
    <mergeCell ref="G490:H490"/>
    <mergeCell ref="J490:K490"/>
    <mergeCell ref="B491:F491"/>
    <mergeCell ref="G491:H491"/>
    <mergeCell ref="J491:K491"/>
    <mergeCell ref="B488:F488"/>
    <mergeCell ref="G488:H488"/>
    <mergeCell ref="J488:K488"/>
    <mergeCell ref="B489:F489"/>
    <mergeCell ref="G489:H489"/>
    <mergeCell ref="J489:K489"/>
    <mergeCell ref="B486:F486"/>
    <mergeCell ref="G486:H486"/>
    <mergeCell ref="J486:K486"/>
    <mergeCell ref="B487:F487"/>
    <mergeCell ref="G487:H487"/>
    <mergeCell ref="J487:K487"/>
    <mergeCell ref="B484:F484"/>
    <mergeCell ref="G484:H484"/>
    <mergeCell ref="J484:K484"/>
    <mergeCell ref="B485:F485"/>
    <mergeCell ref="G485:H485"/>
    <mergeCell ref="J485:K485"/>
    <mergeCell ref="B482:F482"/>
    <mergeCell ref="G482:H482"/>
    <mergeCell ref="J482:K482"/>
    <mergeCell ref="B483:F483"/>
    <mergeCell ref="G483:H483"/>
    <mergeCell ref="J483:K483"/>
    <mergeCell ref="B480:F480"/>
    <mergeCell ref="G480:H480"/>
    <mergeCell ref="J480:K480"/>
    <mergeCell ref="B481:F481"/>
    <mergeCell ref="G481:H481"/>
    <mergeCell ref="J481:K481"/>
    <mergeCell ref="B478:F478"/>
    <mergeCell ref="G478:H478"/>
    <mergeCell ref="J478:K478"/>
    <mergeCell ref="B479:F479"/>
    <mergeCell ref="G479:H479"/>
    <mergeCell ref="J479:K479"/>
    <mergeCell ref="B476:F476"/>
    <mergeCell ref="G476:H476"/>
    <mergeCell ref="J476:K476"/>
    <mergeCell ref="B477:F477"/>
    <mergeCell ref="G477:H477"/>
    <mergeCell ref="J477:K477"/>
    <mergeCell ref="B474:F474"/>
    <mergeCell ref="G474:H474"/>
    <mergeCell ref="J474:K474"/>
    <mergeCell ref="B475:F475"/>
    <mergeCell ref="G475:H475"/>
    <mergeCell ref="J475:K475"/>
    <mergeCell ref="B472:F472"/>
    <mergeCell ref="G472:H472"/>
    <mergeCell ref="J472:K472"/>
    <mergeCell ref="B473:F473"/>
    <mergeCell ref="G473:H473"/>
    <mergeCell ref="J473:K473"/>
    <mergeCell ref="B470:F470"/>
    <mergeCell ref="G470:H470"/>
    <mergeCell ref="J470:K470"/>
    <mergeCell ref="B471:F471"/>
    <mergeCell ref="G471:H471"/>
    <mergeCell ref="J471:K471"/>
    <mergeCell ref="B468:F468"/>
    <mergeCell ref="G468:H468"/>
    <mergeCell ref="J468:K468"/>
    <mergeCell ref="B469:F469"/>
    <mergeCell ref="G469:H469"/>
    <mergeCell ref="J469:K469"/>
    <mergeCell ref="B466:F466"/>
    <mergeCell ref="G466:H466"/>
    <mergeCell ref="J466:K466"/>
    <mergeCell ref="B467:F467"/>
    <mergeCell ref="G467:H467"/>
    <mergeCell ref="J467:K467"/>
    <mergeCell ref="B464:F464"/>
    <mergeCell ref="G464:H464"/>
    <mergeCell ref="J464:K464"/>
    <mergeCell ref="B465:F465"/>
    <mergeCell ref="G465:H465"/>
    <mergeCell ref="J465:K465"/>
    <mergeCell ref="B462:F462"/>
    <mergeCell ref="G462:H462"/>
    <mergeCell ref="J462:K462"/>
    <mergeCell ref="B463:F463"/>
    <mergeCell ref="G463:H463"/>
    <mergeCell ref="J463:K463"/>
    <mergeCell ref="B460:F460"/>
    <mergeCell ref="G460:H460"/>
    <mergeCell ref="J460:K460"/>
    <mergeCell ref="B461:F461"/>
    <mergeCell ref="G461:H461"/>
    <mergeCell ref="J461:K461"/>
    <mergeCell ref="B458:F458"/>
    <mergeCell ref="G458:H458"/>
    <mergeCell ref="J458:K458"/>
    <mergeCell ref="B459:F459"/>
    <mergeCell ref="G459:H459"/>
    <mergeCell ref="J459:K459"/>
    <mergeCell ref="B456:F456"/>
    <mergeCell ref="G456:H456"/>
    <mergeCell ref="J456:K456"/>
    <mergeCell ref="B457:F457"/>
    <mergeCell ref="G457:H457"/>
    <mergeCell ref="J457:K457"/>
    <mergeCell ref="B454:F454"/>
    <mergeCell ref="G454:H454"/>
    <mergeCell ref="J454:K454"/>
    <mergeCell ref="B455:F455"/>
    <mergeCell ref="G455:H455"/>
    <mergeCell ref="J455:K455"/>
    <mergeCell ref="B452:F452"/>
    <mergeCell ref="G452:H452"/>
    <mergeCell ref="J452:K452"/>
    <mergeCell ref="B453:F453"/>
    <mergeCell ref="G453:H453"/>
    <mergeCell ref="J453:K453"/>
    <mergeCell ref="B450:F450"/>
    <mergeCell ref="G450:H450"/>
    <mergeCell ref="J450:K450"/>
    <mergeCell ref="B451:F451"/>
    <mergeCell ref="G451:H451"/>
    <mergeCell ref="J451:K451"/>
    <mergeCell ref="B448:F448"/>
    <mergeCell ref="G448:H448"/>
    <mergeCell ref="J448:K448"/>
    <mergeCell ref="B449:F449"/>
    <mergeCell ref="G449:H449"/>
    <mergeCell ref="J449:K449"/>
    <mergeCell ref="B446:F446"/>
    <mergeCell ref="G446:H446"/>
    <mergeCell ref="J446:K446"/>
    <mergeCell ref="B447:F447"/>
    <mergeCell ref="G447:H447"/>
    <mergeCell ref="J447:K447"/>
    <mergeCell ref="B444:F444"/>
    <mergeCell ref="G444:H444"/>
    <mergeCell ref="J444:K444"/>
    <mergeCell ref="B445:F445"/>
    <mergeCell ref="G445:H445"/>
    <mergeCell ref="J445:K445"/>
    <mergeCell ref="B442:F442"/>
    <mergeCell ref="G442:H442"/>
    <mergeCell ref="J442:K442"/>
    <mergeCell ref="B443:F443"/>
    <mergeCell ref="G443:H443"/>
    <mergeCell ref="J443:K443"/>
    <mergeCell ref="B440:F440"/>
    <mergeCell ref="G440:H440"/>
    <mergeCell ref="J440:K440"/>
    <mergeCell ref="B441:F441"/>
    <mergeCell ref="G441:H441"/>
    <mergeCell ref="J441:K441"/>
    <mergeCell ref="B438:F438"/>
    <mergeCell ref="G438:H438"/>
    <mergeCell ref="J438:K438"/>
    <mergeCell ref="B439:F439"/>
    <mergeCell ref="G439:H439"/>
    <mergeCell ref="J439:K439"/>
    <mergeCell ref="B436:F436"/>
    <mergeCell ref="G436:H436"/>
    <mergeCell ref="J436:K436"/>
    <mergeCell ref="B437:F437"/>
    <mergeCell ref="G437:H437"/>
    <mergeCell ref="J437:K437"/>
    <mergeCell ref="B434:F434"/>
    <mergeCell ref="G434:H434"/>
    <mergeCell ref="J434:K434"/>
    <mergeCell ref="B435:F435"/>
    <mergeCell ref="G435:H435"/>
    <mergeCell ref="J435:K435"/>
    <mergeCell ref="B432:F432"/>
    <mergeCell ref="G432:H432"/>
    <mergeCell ref="J432:K432"/>
    <mergeCell ref="B433:F433"/>
    <mergeCell ref="G433:H433"/>
    <mergeCell ref="J433:K433"/>
    <mergeCell ref="B430:F430"/>
    <mergeCell ref="G430:H430"/>
    <mergeCell ref="J430:K430"/>
    <mergeCell ref="B431:F431"/>
    <mergeCell ref="G431:H431"/>
    <mergeCell ref="J431:K431"/>
    <mergeCell ref="B428:F428"/>
    <mergeCell ref="G428:H428"/>
    <mergeCell ref="J428:K428"/>
    <mergeCell ref="B429:F429"/>
    <mergeCell ref="G429:H429"/>
    <mergeCell ref="J429:K429"/>
    <mergeCell ref="B426:F426"/>
    <mergeCell ref="G426:H426"/>
    <mergeCell ref="J426:K426"/>
    <mergeCell ref="B427:F427"/>
    <mergeCell ref="G427:H427"/>
    <mergeCell ref="J427:K427"/>
    <mergeCell ref="B424:F424"/>
    <mergeCell ref="G424:H424"/>
    <mergeCell ref="J424:K424"/>
    <mergeCell ref="B425:F425"/>
    <mergeCell ref="G425:H425"/>
    <mergeCell ref="J425:K425"/>
    <mergeCell ref="B422:F422"/>
    <mergeCell ref="G422:H422"/>
    <mergeCell ref="J422:K422"/>
    <mergeCell ref="B423:F423"/>
    <mergeCell ref="G423:H423"/>
    <mergeCell ref="J423:K423"/>
    <mergeCell ref="B420:F420"/>
    <mergeCell ref="G420:H420"/>
    <mergeCell ref="J420:K420"/>
    <mergeCell ref="B421:F421"/>
    <mergeCell ref="G421:H421"/>
    <mergeCell ref="J421:K421"/>
    <mergeCell ref="B418:F418"/>
    <mergeCell ref="G418:H418"/>
    <mergeCell ref="J418:K418"/>
    <mergeCell ref="B419:F419"/>
    <mergeCell ref="G419:H419"/>
    <mergeCell ref="J419:K419"/>
    <mergeCell ref="B416:F416"/>
    <mergeCell ref="G416:H416"/>
    <mergeCell ref="J416:K416"/>
    <mergeCell ref="B417:F417"/>
    <mergeCell ref="G417:H417"/>
    <mergeCell ref="J417:K417"/>
    <mergeCell ref="B414:F414"/>
    <mergeCell ref="G414:H414"/>
    <mergeCell ref="J414:K414"/>
    <mergeCell ref="B415:F415"/>
    <mergeCell ref="G415:H415"/>
    <mergeCell ref="J415:K415"/>
    <mergeCell ref="B412:F412"/>
    <mergeCell ref="G412:H412"/>
    <mergeCell ref="J412:K412"/>
    <mergeCell ref="B413:F413"/>
    <mergeCell ref="G413:H413"/>
    <mergeCell ref="J413:K413"/>
    <mergeCell ref="B410:F410"/>
    <mergeCell ref="G410:H410"/>
    <mergeCell ref="J410:K410"/>
    <mergeCell ref="B411:F411"/>
    <mergeCell ref="G411:H411"/>
    <mergeCell ref="J411:K411"/>
    <mergeCell ref="B408:F408"/>
    <mergeCell ref="G408:H408"/>
    <mergeCell ref="J408:K408"/>
    <mergeCell ref="B409:F409"/>
    <mergeCell ref="G409:H409"/>
    <mergeCell ref="J409:K409"/>
    <mergeCell ref="B406:F406"/>
    <mergeCell ref="G406:H406"/>
    <mergeCell ref="J406:K406"/>
    <mergeCell ref="B407:F407"/>
    <mergeCell ref="G407:H407"/>
    <mergeCell ref="J407:K407"/>
    <mergeCell ref="B404:F404"/>
    <mergeCell ref="G404:H404"/>
    <mergeCell ref="J404:K404"/>
    <mergeCell ref="B405:F405"/>
    <mergeCell ref="G405:H405"/>
    <mergeCell ref="J405:K405"/>
    <mergeCell ref="B402:F402"/>
    <mergeCell ref="G402:H402"/>
    <mergeCell ref="J402:K402"/>
    <mergeCell ref="B403:F403"/>
    <mergeCell ref="G403:H403"/>
    <mergeCell ref="J403:K403"/>
    <mergeCell ref="B400:F400"/>
    <mergeCell ref="G400:H400"/>
    <mergeCell ref="J400:K400"/>
    <mergeCell ref="B401:F401"/>
    <mergeCell ref="G401:H401"/>
    <mergeCell ref="J401:K401"/>
    <mergeCell ref="B398:F398"/>
    <mergeCell ref="G398:H398"/>
    <mergeCell ref="J398:K398"/>
    <mergeCell ref="B399:F399"/>
    <mergeCell ref="G399:H399"/>
    <mergeCell ref="J399:K399"/>
    <mergeCell ref="B396:F396"/>
    <mergeCell ref="G396:H396"/>
    <mergeCell ref="J396:K396"/>
    <mergeCell ref="B397:F397"/>
    <mergeCell ref="G397:H397"/>
    <mergeCell ref="J397:K397"/>
    <mergeCell ref="B394:F394"/>
    <mergeCell ref="G394:H394"/>
    <mergeCell ref="J394:K394"/>
    <mergeCell ref="B395:F395"/>
    <mergeCell ref="G395:H395"/>
    <mergeCell ref="J395:K395"/>
    <mergeCell ref="B392:F392"/>
    <mergeCell ref="G392:H392"/>
    <mergeCell ref="J392:K392"/>
    <mergeCell ref="B393:F393"/>
    <mergeCell ref="G393:H393"/>
    <mergeCell ref="J393:K393"/>
    <mergeCell ref="B390:F390"/>
    <mergeCell ref="G390:H390"/>
    <mergeCell ref="J390:K390"/>
    <mergeCell ref="B391:F391"/>
    <mergeCell ref="G391:H391"/>
    <mergeCell ref="J391:K391"/>
    <mergeCell ref="B388:F388"/>
    <mergeCell ref="G388:H388"/>
    <mergeCell ref="J388:K388"/>
    <mergeCell ref="B389:F389"/>
    <mergeCell ref="G389:H389"/>
    <mergeCell ref="J389:K389"/>
    <mergeCell ref="B386:F386"/>
    <mergeCell ref="G386:H386"/>
    <mergeCell ref="J386:K386"/>
    <mergeCell ref="B387:F387"/>
    <mergeCell ref="G387:H387"/>
    <mergeCell ref="J387:K387"/>
    <mergeCell ref="B384:F384"/>
    <mergeCell ref="G384:H384"/>
    <mergeCell ref="J384:K384"/>
    <mergeCell ref="B385:F385"/>
    <mergeCell ref="G385:H385"/>
    <mergeCell ref="J385:K385"/>
    <mergeCell ref="B382:F382"/>
    <mergeCell ref="G382:H382"/>
    <mergeCell ref="J382:K382"/>
    <mergeCell ref="B383:F383"/>
    <mergeCell ref="G383:H383"/>
    <mergeCell ref="J383:K383"/>
    <mergeCell ref="B380:F380"/>
    <mergeCell ref="G380:H380"/>
    <mergeCell ref="J380:K380"/>
    <mergeCell ref="B381:F381"/>
    <mergeCell ref="G381:H381"/>
    <mergeCell ref="J381:K381"/>
    <mergeCell ref="B378:F378"/>
    <mergeCell ref="G378:H378"/>
    <mergeCell ref="J378:K378"/>
    <mergeCell ref="B379:F379"/>
    <mergeCell ref="G379:H379"/>
    <mergeCell ref="J379:K379"/>
    <mergeCell ref="B376:F376"/>
    <mergeCell ref="G376:H376"/>
    <mergeCell ref="J376:K376"/>
    <mergeCell ref="B377:F377"/>
    <mergeCell ref="G377:H377"/>
    <mergeCell ref="J377:K377"/>
    <mergeCell ref="B374:F374"/>
    <mergeCell ref="G374:H374"/>
    <mergeCell ref="J374:K374"/>
    <mergeCell ref="B375:F375"/>
    <mergeCell ref="G375:H375"/>
    <mergeCell ref="J375:K375"/>
    <mergeCell ref="B372:F372"/>
    <mergeCell ref="G372:H372"/>
    <mergeCell ref="J372:K372"/>
    <mergeCell ref="B373:F373"/>
    <mergeCell ref="G373:H373"/>
    <mergeCell ref="J373:K373"/>
    <mergeCell ref="B370:F370"/>
    <mergeCell ref="G370:H370"/>
    <mergeCell ref="J370:K370"/>
    <mergeCell ref="B371:F371"/>
    <mergeCell ref="G371:H371"/>
    <mergeCell ref="J371:K371"/>
    <mergeCell ref="B368:F368"/>
    <mergeCell ref="G368:H368"/>
    <mergeCell ref="J368:K368"/>
    <mergeCell ref="B369:F369"/>
    <mergeCell ref="G369:H369"/>
    <mergeCell ref="J369:K369"/>
    <mergeCell ref="B366:F366"/>
    <mergeCell ref="G366:H366"/>
    <mergeCell ref="J366:K366"/>
    <mergeCell ref="B367:F367"/>
    <mergeCell ref="G367:H367"/>
    <mergeCell ref="J367:K367"/>
    <mergeCell ref="B364:F364"/>
    <mergeCell ref="G364:H364"/>
    <mergeCell ref="J364:K364"/>
    <mergeCell ref="B365:F365"/>
    <mergeCell ref="G365:H365"/>
    <mergeCell ref="J365:K365"/>
    <mergeCell ref="B362:F362"/>
    <mergeCell ref="G362:H362"/>
    <mergeCell ref="J362:K362"/>
    <mergeCell ref="B363:F363"/>
    <mergeCell ref="G363:H363"/>
    <mergeCell ref="J363:K363"/>
    <mergeCell ref="B360:F360"/>
    <mergeCell ref="G360:H360"/>
    <mergeCell ref="J360:K360"/>
    <mergeCell ref="B361:F361"/>
    <mergeCell ref="G361:H361"/>
    <mergeCell ref="J361:K361"/>
    <mergeCell ref="B358:F358"/>
    <mergeCell ref="G358:H358"/>
    <mergeCell ref="J358:K358"/>
    <mergeCell ref="B359:F359"/>
    <mergeCell ref="G359:H359"/>
    <mergeCell ref="J359:K359"/>
    <mergeCell ref="B356:F356"/>
    <mergeCell ref="G356:H356"/>
    <mergeCell ref="J356:K356"/>
    <mergeCell ref="B357:F357"/>
    <mergeCell ref="G357:H357"/>
    <mergeCell ref="J357:K357"/>
    <mergeCell ref="B354:F354"/>
    <mergeCell ref="G354:H354"/>
    <mergeCell ref="J354:K354"/>
    <mergeCell ref="B355:F355"/>
    <mergeCell ref="G355:H355"/>
    <mergeCell ref="J355:K355"/>
    <mergeCell ref="B352:F352"/>
    <mergeCell ref="G352:H352"/>
    <mergeCell ref="J352:K352"/>
    <mergeCell ref="B353:F353"/>
    <mergeCell ref="G353:H353"/>
    <mergeCell ref="J353:K353"/>
    <mergeCell ref="B350:F350"/>
    <mergeCell ref="G350:H350"/>
    <mergeCell ref="J350:K350"/>
    <mergeCell ref="B351:F351"/>
    <mergeCell ref="G351:H351"/>
    <mergeCell ref="J351:K351"/>
    <mergeCell ref="B348:F348"/>
    <mergeCell ref="G348:H348"/>
    <mergeCell ref="J348:K348"/>
    <mergeCell ref="B349:F349"/>
    <mergeCell ref="G349:H349"/>
    <mergeCell ref="J349:K349"/>
    <mergeCell ref="B346:F346"/>
    <mergeCell ref="G346:H346"/>
    <mergeCell ref="J346:K346"/>
    <mergeCell ref="B347:F347"/>
    <mergeCell ref="G347:H347"/>
    <mergeCell ref="J347:K347"/>
    <mergeCell ref="B344:F344"/>
    <mergeCell ref="G344:H344"/>
    <mergeCell ref="J344:K344"/>
    <mergeCell ref="B345:F345"/>
    <mergeCell ref="G345:H345"/>
    <mergeCell ref="J345:K345"/>
    <mergeCell ref="B342:F342"/>
    <mergeCell ref="G342:H342"/>
    <mergeCell ref="J342:K342"/>
    <mergeCell ref="B343:F343"/>
    <mergeCell ref="G343:H343"/>
    <mergeCell ref="J343:K343"/>
    <mergeCell ref="B340:F340"/>
    <mergeCell ref="G340:H340"/>
    <mergeCell ref="J340:K340"/>
    <mergeCell ref="B341:F341"/>
    <mergeCell ref="G341:H341"/>
    <mergeCell ref="J341:K341"/>
    <mergeCell ref="B338:F338"/>
    <mergeCell ref="G338:H338"/>
    <mergeCell ref="J338:K338"/>
    <mergeCell ref="B339:F339"/>
    <mergeCell ref="G339:H339"/>
    <mergeCell ref="J339:K339"/>
    <mergeCell ref="B336:F336"/>
    <mergeCell ref="G336:H336"/>
    <mergeCell ref="J336:K336"/>
    <mergeCell ref="B337:F337"/>
    <mergeCell ref="G337:H337"/>
    <mergeCell ref="J337:K337"/>
    <mergeCell ref="B334:F334"/>
    <mergeCell ref="G334:H334"/>
    <mergeCell ref="J334:K334"/>
    <mergeCell ref="B335:F335"/>
    <mergeCell ref="G335:H335"/>
    <mergeCell ref="J335:K335"/>
    <mergeCell ref="B332:F332"/>
    <mergeCell ref="G332:H332"/>
    <mergeCell ref="J332:K332"/>
    <mergeCell ref="B333:F333"/>
    <mergeCell ref="G333:H333"/>
    <mergeCell ref="J333:K333"/>
    <mergeCell ref="B330:F330"/>
    <mergeCell ref="G330:H330"/>
    <mergeCell ref="J330:K330"/>
    <mergeCell ref="B331:F331"/>
    <mergeCell ref="G331:H331"/>
    <mergeCell ref="J331:K331"/>
    <mergeCell ref="B328:F328"/>
    <mergeCell ref="G328:H328"/>
    <mergeCell ref="J328:K328"/>
    <mergeCell ref="B329:F329"/>
    <mergeCell ref="G329:H329"/>
    <mergeCell ref="J329:K329"/>
    <mergeCell ref="B326:F326"/>
    <mergeCell ref="G326:H326"/>
    <mergeCell ref="J326:K326"/>
    <mergeCell ref="B327:F327"/>
    <mergeCell ref="G327:H327"/>
    <mergeCell ref="J327:K327"/>
    <mergeCell ref="B324:F324"/>
    <mergeCell ref="G324:H324"/>
    <mergeCell ref="J324:K324"/>
    <mergeCell ref="B325:F325"/>
    <mergeCell ref="G325:H325"/>
    <mergeCell ref="J325:K325"/>
    <mergeCell ref="B322:F322"/>
    <mergeCell ref="G322:H322"/>
    <mergeCell ref="J322:K322"/>
    <mergeCell ref="B323:F323"/>
    <mergeCell ref="G323:H323"/>
    <mergeCell ref="J323:K323"/>
    <mergeCell ref="B320:F320"/>
    <mergeCell ref="G320:H320"/>
    <mergeCell ref="J320:K320"/>
    <mergeCell ref="B321:F321"/>
    <mergeCell ref="G321:H321"/>
    <mergeCell ref="J321:K321"/>
    <mergeCell ref="B318:F318"/>
    <mergeCell ref="G318:H318"/>
    <mergeCell ref="J318:K318"/>
    <mergeCell ref="B319:F319"/>
    <mergeCell ref="G319:H319"/>
    <mergeCell ref="J319:K319"/>
    <mergeCell ref="B316:F316"/>
    <mergeCell ref="G316:H316"/>
    <mergeCell ref="J316:K316"/>
    <mergeCell ref="B317:F317"/>
    <mergeCell ref="G317:H317"/>
    <mergeCell ref="J317:K317"/>
    <mergeCell ref="B314:F314"/>
    <mergeCell ref="G314:H314"/>
    <mergeCell ref="J314:K314"/>
    <mergeCell ref="B315:F315"/>
    <mergeCell ref="G315:H315"/>
    <mergeCell ref="J315:K315"/>
    <mergeCell ref="B312:F312"/>
    <mergeCell ref="G312:H312"/>
    <mergeCell ref="J312:K312"/>
    <mergeCell ref="B313:F313"/>
    <mergeCell ref="G313:H313"/>
    <mergeCell ref="J313:K313"/>
    <mergeCell ref="B310:F310"/>
    <mergeCell ref="G310:H310"/>
    <mergeCell ref="J310:K310"/>
    <mergeCell ref="B311:F311"/>
    <mergeCell ref="G311:H311"/>
    <mergeCell ref="J311:K311"/>
    <mergeCell ref="B308:F308"/>
    <mergeCell ref="G308:H308"/>
    <mergeCell ref="J308:K308"/>
    <mergeCell ref="B309:F309"/>
    <mergeCell ref="G309:H309"/>
    <mergeCell ref="J309:K309"/>
    <mergeCell ref="B306:F306"/>
    <mergeCell ref="G306:H306"/>
    <mergeCell ref="J306:K306"/>
    <mergeCell ref="B307:F307"/>
    <mergeCell ref="G307:H307"/>
    <mergeCell ref="J307:K307"/>
    <mergeCell ref="B304:F304"/>
    <mergeCell ref="G304:H304"/>
    <mergeCell ref="J304:K304"/>
    <mergeCell ref="B305:F305"/>
    <mergeCell ref="G305:H305"/>
    <mergeCell ref="J305:K305"/>
    <mergeCell ref="B302:F302"/>
    <mergeCell ref="G302:H302"/>
    <mergeCell ref="J302:K302"/>
    <mergeCell ref="B303:F303"/>
    <mergeCell ref="G303:H303"/>
    <mergeCell ref="J303:K303"/>
    <mergeCell ref="B300:F300"/>
    <mergeCell ref="G300:H300"/>
    <mergeCell ref="J300:K300"/>
    <mergeCell ref="B301:F301"/>
    <mergeCell ref="G301:H301"/>
    <mergeCell ref="J301:K301"/>
    <mergeCell ref="B298:F298"/>
    <mergeCell ref="G298:H298"/>
    <mergeCell ref="J298:K298"/>
    <mergeCell ref="B299:F299"/>
    <mergeCell ref="G299:H299"/>
    <mergeCell ref="J299:K299"/>
    <mergeCell ref="B296:F296"/>
    <mergeCell ref="G296:H296"/>
    <mergeCell ref="J296:K296"/>
    <mergeCell ref="B297:F297"/>
    <mergeCell ref="G297:H297"/>
    <mergeCell ref="J297:K297"/>
    <mergeCell ref="B294:F294"/>
    <mergeCell ref="G294:H294"/>
    <mergeCell ref="J294:K294"/>
    <mergeCell ref="B295:F295"/>
    <mergeCell ref="G295:H295"/>
    <mergeCell ref="J295:K295"/>
    <mergeCell ref="B292:F292"/>
    <mergeCell ref="G292:H292"/>
    <mergeCell ref="J292:K292"/>
    <mergeCell ref="B293:F293"/>
    <mergeCell ref="G293:H293"/>
    <mergeCell ref="J293:K293"/>
    <mergeCell ref="B290:F290"/>
    <mergeCell ref="G290:H290"/>
    <mergeCell ref="J290:K290"/>
    <mergeCell ref="B291:F291"/>
    <mergeCell ref="G291:H291"/>
    <mergeCell ref="J291:K291"/>
    <mergeCell ref="B288:F288"/>
    <mergeCell ref="G288:H288"/>
    <mergeCell ref="J288:K288"/>
    <mergeCell ref="B289:F289"/>
    <mergeCell ref="G289:H289"/>
    <mergeCell ref="J289:K289"/>
    <mergeCell ref="B286:F286"/>
    <mergeCell ref="G286:H286"/>
    <mergeCell ref="J286:K286"/>
    <mergeCell ref="B287:F287"/>
    <mergeCell ref="G287:H287"/>
    <mergeCell ref="J287:K287"/>
    <mergeCell ref="B284:F284"/>
    <mergeCell ref="G284:H284"/>
    <mergeCell ref="J284:K284"/>
    <mergeCell ref="B285:F285"/>
    <mergeCell ref="G285:H285"/>
    <mergeCell ref="J285:K285"/>
    <mergeCell ref="B282:F282"/>
    <mergeCell ref="G282:H282"/>
    <mergeCell ref="J282:K282"/>
    <mergeCell ref="B283:F283"/>
    <mergeCell ref="G283:H283"/>
    <mergeCell ref="J283:K283"/>
    <mergeCell ref="B280:F280"/>
    <mergeCell ref="G280:H280"/>
    <mergeCell ref="J280:K280"/>
    <mergeCell ref="B281:F281"/>
    <mergeCell ref="G281:H281"/>
    <mergeCell ref="J281:K281"/>
    <mergeCell ref="B278:F278"/>
    <mergeCell ref="G278:H278"/>
    <mergeCell ref="J278:K278"/>
    <mergeCell ref="B279:F279"/>
    <mergeCell ref="G279:H279"/>
    <mergeCell ref="J279:K279"/>
    <mergeCell ref="B276:F276"/>
    <mergeCell ref="G276:H276"/>
    <mergeCell ref="J276:K276"/>
    <mergeCell ref="B277:F277"/>
    <mergeCell ref="G277:H277"/>
    <mergeCell ref="J277:K277"/>
    <mergeCell ref="B274:F274"/>
    <mergeCell ref="G274:H274"/>
    <mergeCell ref="J274:K274"/>
    <mergeCell ref="B275:F275"/>
    <mergeCell ref="G275:H275"/>
    <mergeCell ref="J275:K275"/>
    <mergeCell ref="B272:F272"/>
    <mergeCell ref="G272:H272"/>
    <mergeCell ref="J272:K272"/>
    <mergeCell ref="B273:F273"/>
    <mergeCell ref="G273:H273"/>
    <mergeCell ref="J273:K273"/>
    <mergeCell ref="B270:F270"/>
    <mergeCell ref="G270:H270"/>
    <mergeCell ref="J270:K270"/>
    <mergeCell ref="B271:F271"/>
    <mergeCell ref="G271:H271"/>
    <mergeCell ref="J271:K271"/>
    <mergeCell ref="B268:F268"/>
    <mergeCell ref="G268:H268"/>
    <mergeCell ref="J268:K268"/>
    <mergeCell ref="B269:F269"/>
    <mergeCell ref="G269:H269"/>
    <mergeCell ref="J269:K269"/>
    <mergeCell ref="B266:F266"/>
    <mergeCell ref="G266:H266"/>
    <mergeCell ref="J266:K266"/>
    <mergeCell ref="B267:F267"/>
    <mergeCell ref="G267:H267"/>
    <mergeCell ref="J267:K267"/>
    <mergeCell ref="B264:F264"/>
    <mergeCell ref="G264:H264"/>
    <mergeCell ref="J264:K264"/>
    <mergeCell ref="B265:F265"/>
    <mergeCell ref="G265:H265"/>
    <mergeCell ref="J265:K265"/>
    <mergeCell ref="B262:F262"/>
    <mergeCell ref="G262:H262"/>
    <mergeCell ref="J262:K262"/>
    <mergeCell ref="B263:F263"/>
    <mergeCell ref="G263:H263"/>
    <mergeCell ref="J263:K263"/>
    <mergeCell ref="B260:F260"/>
    <mergeCell ref="G260:H260"/>
    <mergeCell ref="J260:K260"/>
    <mergeCell ref="B261:F261"/>
    <mergeCell ref="G261:H261"/>
    <mergeCell ref="J261:K261"/>
    <mergeCell ref="B258:F258"/>
    <mergeCell ref="G258:H258"/>
    <mergeCell ref="J258:K258"/>
    <mergeCell ref="B259:F259"/>
    <mergeCell ref="G259:H259"/>
    <mergeCell ref="J259:K259"/>
    <mergeCell ref="B256:F256"/>
    <mergeCell ref="G256:H256"/>
    <mergeCell ref="J256:K256"/>
    <mergeCell ref="B257:F257"/>
    <mergeCell ref="G257:H257"/>
    <mergeCell ref="J257:K257"/>
    <mergeCell ref="B254:F254"/>
    <mergeCell ref="G254:H254"/>
    <mergeCell ref="J254:K254"/>
    <mergeCell ref="B255:F255"/>
    <mergeCell ref="G255:H255"/>
    <mergeCell ref="J255:K255"/>
    <mergeCell ref="B252:F252"/>
    <mergeCell ref="G252:H252"/>
    <mergeCell ref="J252:K252"/>
    <mergeCell ref="B253:F253"/>
    <mergeCell ref="G253:H253"/>
    <mergeCell ref="J253:K253"/>
    <mergeCell ref="B250:F250"/>
    <mergeCell ref="G250:H250"/>
    <mergeCell ref="J250:K250"/>
    <mergeCell ref="B251:F251"/>
    <mergeCell ref="G251:H251"/>
    <mergeCell ref="J251:K251"/>
    <mergeCell ref="B248:F248"/>
    <mergeCell ref="G248:H248"/>
    <mergeCell ref="J248:K248"/>
    <mergeCell ref="B249:F249"/>
    <mergeCell ref="G249:H249"/>
    <mergeCell ref="J249:K249"/>
    <mergeCell ref="B246:F246"/>
    <mergeCell ref="G246:H246"/>
    <mergeCell ref="J246:K246"/>
    <mergeCell ref="B247:F247"/>
    <mergeCell ref="G247:H247"/>
    <mergeCell ref="J247:K247"/>
    <mergeCell ref="B244:F244"/>
    <mergeCell ref="G244:H244"/>
    <mergeCell ref="J244:K244"/>
    <mergeCell ref="B245:F245"/>
    <mergeCell ref="G245:H245"/>
    <mergeCell ref="J245:K245"/>
    <mergeCell ref="B242:F242"/>
    <mergeCell ref="G242:H242"/>
    <mergeCell ref="J242:K242"/>
    <mergeCell ref="B243:F243"/>
    <mergeCell ref="G243:H243"/>
    <mergeCell ref="J243:K243"/>
    <mergeCell ref="B240:F240"/>
    <mergeCell ref="G240:H240"/>
    <mergeCell ref="J240:K240"/>
    <mergeCell ref="B241:F241"/>
    <mergeCell ref="G241:H241"/>
    <mergeCell ref="J241:K241"/>
    <mergeCell ref="B238:F238"/>
    <mergeCell ref="G238:H238"/>
    <mergeCell ref="J238:K238"/>
    <mergeCell ref="B239:F239"/>
    <mergeCell ref="G239:H239"/>
    <mergeCell ref="J239:K239"/>
    <mergeCell ref="B235:F235"/>
    <mergeCell ref="G235:H235"/>
    <mergeCell ref="J235:K235"/>
    <mergeCell ref="B236:L236"/>
    <mergeCell ref="B237:F237"/>
    <mergeCell ref="G237:H237"/>
    <mergeCell ref="J237:K237"/>
    <mergeCell ref="B233:F233"/>
    <mergeCell ref="G233:H233"/>
    <mergeCell ref="J233:K233"/>
    <mergeCell ref="B234:F234"/>
    <mergeCell ref="G234:H234"/>
    <mergeCell ref="J234:K234"/>
    <mergeCell ref="B231:F231"/>
    <mergeCell ref="G231:H231"/>
    <mergeCell ref="J231:K231"/>
    <mergeCell ref="B232:F232"/>
    <mergeCell ref="G232:H232"/>
    <mergeCell ref="J232:K232"/>
    <mergeCell ref="B229:F229"/>
    <mergeCell ref="G229:H229"/>
    <mergeCell ref="J229:K229"/>
    <mergeCell ref="B230:F230"/>
    <mergeCell ref="G230:H230"/>
    <mergeCell ref="J230:K230"/>
    <mergeCell ref="B227:F227"/>
    <mergeCell ref="G227:H227"/>
    <mergeCell ref="J227:K227"/>
    <mergeCell ref="B228:F228"/>
    <mergeCell ref="G228:H228"/>
    <mergeCell ref="J228:K228"/>
    <mergeCell ref="B225:F225"/>
    <mergeCell ref="G225:H225"/>
    <mergeCell ref="J225:K225"/>
    <mergeCell ref="B226:F226"/>
    <mergeCell ref="G226:H226"/>
    <mergeCell ref="J226:K226"/>
    <mergeCell ref="B223:F223"/>
    <mergeCell ref="G223:H223"/>
    <mergeCell ref="J223:K223"/>
    <mergeCell ref="B224:F224"/>
    <mergeCell ref="G224:H224"/>
    <mergeCell ref="J224:K224"/>
    <mergeCell ref="B221:F221"/>
    <mergeCell ref="G221:H221"/>
    <mergeCell ref="J221:K221"/>
    <mergeCell ref="B222:F222"/>
    <mergeCell ref="G222:H222"/>
    <mergeCell ref="J222:K222"/>
    <mergeCell ref="B219:F219"/>
    <mergeCell ref="G219:H219"/>
    <mergeCell ref="J219:K219"/>
    <mergeCell ref="B220:F220"/>
    <mergeCell ref="G220:H220"/>
    <mergeCell ref="J220:K220"/>
    <mergeCell ref="B217:F217"/>
    <mergeCell ref="G217:H217"/>
    <mergeCell ref="J217:K217"/>
    <mergeCell ref="B218:F218"/>
    <mergeCell ref="G218:H218"/>
    <mergeCell ref="J218:K218"/>
    <mergeCell ref="B215:F215"/>
    <mergeCell ref="G215:H215"/>
    <mergeCell ref="J215:K215"/>
    <mergeCell ref="B216:F216"/>
    <mergeCell ref="G216:H216"/>
    <mergeCell ref="J216:K216"/>
    <mergeCell ref="B213:F213"/>
    <mergeCell ref="G213:H213"/>
    <mergeCell ref="J213:K213"/>
    <mergeCell ref="B214:F214"/>
    <mergeCell ref="G214:H214"/>
    <mergeCell ref="J214:K214"/>
    <mergeCell ref="B211:F211"/>
    <mergeCell ref="G211:H211"/>
    <mergeCell ref="J211:K211"/>
    <mergeCell ref="B212:F212"/>
    <mergeCell ref="G212:H212"/>
    <mergeCell ref="J212:K212"/>
    <mergeCell ref="B209:F209"/>
    <mergeCell ref="G209:H209"/>
    <mergeCell ref="J209:K209"/>
    <mergeCell ref="B210:F210"/>
    <mergeCell ref="G210:H210"/>
    <mergeCell ref="J210:K210"/>
    <mergeCell ref="B207:F207"/>
    <mergeCell ref="G207:H207"/>
    <mergeCell ref="J207:K207"/>
    <mergeCell ref="B208:F208"/>
    <mergeCell ref="G208:H208"/>
    <mergeCell ref="J208:K208"/>
    <mergeCell ref="B205:F205"/>
    <mergeCell ref="G205:H205"/>
    <mergeCell ref="J205:K205"/>
    <mergeCell ref="B206:F206"/>
    <mergeCell ref="G206:H206"/>
    <mergeCell ref="J206:K206"/>
    <mergeCell ref="B203:F203"/>
    <mergeCell ref="G203:H203"/>
    <mergeCell ref="J203:K203"/>
    <mergeCell ref="B204:F204"/>
    <mergeCell ref="G204:H204"/>
    <mergeCell ref="J204:K204"/>
    <mergeCell ref="B201:F201"/>
    <mergeCell ref="G201:H201"/>
    <mergeCell ref="J201:K201"/>
    <mergeCell ref="B202:F202"/>
    <mergeCell ref="G202:H202"/>
    <mergeCell ref="J202:K202"/>
    <mergeCell ref="B199:F199"/>
    <mergeCell ref="G199:H199"/>
    <mergeCell ref="J199:K199"/>
    <mergeCell ref="B200:F200"/>
    <mergeCell ref="G200:H200"/>
    <mergeCell ref="J200:K200"/>
    <mergeCell ref="B197:F197"/>
    <mergeCell ref="G197:H197"/>
    <mergeCell ref="J197:K197"/>
    <mergeCell ref="B198:F198"/>
    <mergeCell ref="G198:H198"/>
    <mergeCell ref="J198:K198"/>
    <mergeCell ref="B195:F195"/>
    <mergeCell ref="G195:H195"/>
    <mergeCell ref="J195:K195"/>
    <mergeCell ref="B196:F196"/>
    <mergeCell ref="G196:H196"/>
    <mergeCell ref="J196:K196"/>
    <mergeCell ref="B193:F193"/>
    <mergeCell ref="G193:H193"/>
    <mergeCell ref="J193:K193"/>
    <mergeCell ref="B194:F194"/>
    <mergeCell ref="G194:H194"/>
    <mergeCell ref="J194:K194"/>
    <mergeCell ref="B191:F191"/>
    <mergeCell ref="G191:H191"/>
    <mergeCell ref="J191:K191"/>
    <mergeCell ref="B192:F192"/>
    <mergeCell ref="G192:H192"/>
    <mergeCell ref="J192:K192"/>
    <mergeCell ref="B189:F189"/>
    <mergeCell ref="G189:H189"/>
    <mergeCell ref="J189:K189"/>
    <mergeCell ref="B190:F190"/>
    <mergeCell ref="G190:H190"/>
    <mergeCell ref="J190:K190"/>
    <mergeCell ref="B187:F187"/>
    <mergeCell ref="G187:H187"/>
    <mergeCell ref="J187:K187"/>
    <mergeCell ref="B188:F188"/>
    <mergeCell ref="G188:H188"/>
    <mergeCell ref="J188:K188"/>
    <mergeCell ref="B185:F185"/>
    <mergeCell ref="G185:H185"/>
    <mergeCell ref="J185:K185"/>
    <mergeCell ref="B186:F186"/>
    <mergeCell ref="G186:H186"/>
    <mergeCell ref="J186:K186"/>
    <mergeCell ref="B183:F183"/>
    <mergeCell ref="G183:H183"/>
    <mergeCell ref="J183:K183"/>
    <mergeCell ref="B184:F184"/>
    <mergeCell ref="G184:H184"/>
    <mergeCell ref="J184:K184"/>
    <mergeCell ref="B181:F181"/>
    <mergeCell ref="G181:H181"/>
    <mergeCell ref="J181:K181"/>
    <mergeCell ref="B182:F182"/>
    <mergeCell ref="G182:H182"/>
    <mergeCell ref="J182:K182"/>
    <mergeCell ref="B179:F179"/>
    <mergeCell ref="G179:H179"/>
    <mergeCell ref="J179:K179"/>
    <mergeCell ref="B180:F180"/>
    <mergeCell ref="G180:H180"/>
    <mergeCell ref="J180:K180"/>
    <mergeCell ref="B177:F177"/>
    <mergeCell ref="G177:H177"/>
    <mergeCell ref="J177:K177"/>
    <mergeCell ref="B178:F178"/>
    <mergeCell ref="G178:H178"/>
    <mergeCell ref="J178:K178"/>
    <mergeCell ref="B175:F175"/>
    <mergeCell ref="G175:H175"/>
    <mergeCell ref="J175:K175"/>
    <mergeCell ref="B176:F176"/>
    <mergeCell ref="G176:H176"/>
    <mergeCell ref="J176:K176"/>
    <mergeCell ref="B173:F173"/>
    <mergeCell ref="G173:H173"/>
    <mergeCell ref="J173:K173"/>
    <mergeCell ref="B174:F174"/>
    <mergeCell ref="G174:H174"/>
    <mergeCell ref="J174:K174"/>
    <mergeCell ref="B171:F171"/>
    <mergeCell ref="G171:H171"/>
    <mergeCell ref="J171:K171"/>
    <mergeCell ref="B172:F172"/>
    <mergeCell ref="G172:H172"/>
    <mergeCell ref="J172:K172"/>
    <mergeCell ref="B169:F169"/>
    <mergeCell ref="G169:H169"/>
    <mergeCell ref="J169:K169"/>
    <mergeCell ref="B170:F170"/>
    <mergeCell ref="G170:H170"/>
    <mergeCell ref="J170:K170"/>
    <mergeCell ref="B167:F167"/>
    <mergeCell ref="G167:H167"/>
    <mergeCell ref="J167:K167"/>
    <mergeCell ref="B168:F168"/>
    <mergeCell ref="G168:H168"/>
    <mergeCell ref="J168:K168"/>
    <mergeCell ref="B165:F165"/>
    <mergeCell ref="G165:H165"/>
    <mergeCell ref="J165:K165"/>
    <mergeCell ref="B166:F166"/>
    <mergeCell ref="G166:H166"/>
    <mergeCell ref="J166:K166"/>
    <mergeCell ref="B163:F163"/>
    <mergeCell ref="G163:H163"/>
    <mergeCell ref="J163:K163"/>
    <mergeCell ref="B164:F164"/>
    <mergeCell ref="G164:H164"/>
    <mergeCell ref="J164:K164"/>
    <mergeCell ref="B160:F160"/>
    <mergeCell ref="G160:H160"/>
    <mergeCell ref="J160:K160"/>
    <mergeCell ref="B161:L161"/>
    <mergeCell ref="B162:F162"/>
    <mergeCell ref="G162:H162"/>
    <mergeCell ref="J162:K162"/>
    <mergeCell ref="B158:F158"/>
    <mergeCell ref="G158:H158"/>
    <mergeCell ref="J158:K158"/>
    <mergeCell ref="B159:F159"/>
    <mergeCell ref="G159:H159"/>
    <mergeCell ref="J159:K159"/>
    <mergeCell ref="B156:F156"/>
    <mergeCell ref="G156:H156"/>
    <mergeCell ref="J156:K156"/>
    <mergeCell ref="B157:F157"/>
    <mergeCell ref="G157:H157"/>
    <mergeCell ref="J157:K157"/>
    <mergeCell ref="B154:F154"/>
    <mergeCell ref="G154:H154"/>
    <mergeCell ref="J154:K154"/>
    <mergeCell ref="B155:F155"/>
    <mergeCell ref="G155:H155"/>
    <mergeCell ref="J155:K155"/>
    <mergeCell ref="B152:F152"/>
    <mergeCell ref="G152:H152"/>
    <mergeCell ref="J152:K152"/>
    <mergeCell ref="B153:F153"/>
    <mergeCell ref="G153:H153"/>
    <mergeCell ref="J153:K153"/>
    <mergeCell ref="B150:F150"/>
    <mergeCell ref="G150:H150"/>
    <mergeCell ref="J150:K150"/>
    <mergeCell ref="B151:F151"/>
    <mergeCell ref="G151:H151"/>
    <mergeCell ref="J151:K151"/>
    <mergeCell ref="B148:F148"/>
    <mergeCell ref="G148:H148"/>
    <mergeCell ref="J148:K148"/>
    <mergeCell ref="B149:F149"/>
    <mergeCell ref="G149:H149"/>
    <mergeCell ref="J149:K149"/>
    <mergeCell ref="B146:F146"/>
    <mergeCell ref="G146:H146"/>
    <mergeCell ref="J146:K146"/>
    <mergeCell ref="B147:F147"/>
    <mergeCell ref="G147:H147"/>
    <mergeCell ref="J147:K147"/>
    <mergeCell ref="B144:F144"/>
    <mergeCell ref="G144:H144"/>
    <mergeCell ref="J144:K144"/>
    <mergeCell ref="B145:F145"/>
    <mergeCell ref="G145:H145"/>
    <mergeCell ref="J145:K145"/>
    <mergeCell ref="B142:F142"/>
    <mergeCell ref="G142:H142"/>
    <mergeCell ref="J142:K142"/>
    <mergeCell ref="B143:F143"/>
    <mergeCell ref="G143:H143"/>
    <mergeCell ref="J143:K143"/>
    <mergeCell ref="B140:F140"/>
    <mergeCell ref="G140:H140"/>
    <mergeCell ref="J140:K140"/>
    <mergeCell ref="B141:F141"/>
    <mergeCell ref="G141:H141"/>
    <mergeCell ref="J141:K141"/>
    <mergeCell ref="B138:F138"/>
    <mergeCell ref="G138:H138"/>
    <mergeCell ref="J138:K138"/>
    <mergeCell ref="B139:F139"/>
    <mergeCell ref="G139:H139"/>
    <mergeCell ref="J139:K139"/>
    <mergeCell ref="B136:F136"/>
    <mergeCell ref="G136:H136"/>
    <mergeCell ref="J136:K136"/>
    <mergeCell ref="B137:F137"/>
    <mergeCell ref="G137:H137"/>
    <mergeCell ref="J137:K137"/>
    <mergeCell ref="B134:F134"/>
    <mergeCell ref="G134:H134"/>
    <mergeCell ref="J134:K134"/>
    <mergeCell ref="B135:F135"/>
    <mergeCell ref="G135:H135"/>
    <mergeCell ref="J135:K135"/>
    <mergeCell ref="B132:F132"/>
    <mergeCell ref="G132:H132"/>
    <mergeCell ref="J132:K132"/>
    <mergeCell ref="B133:F133"/>
    <mergeCell ref="G133:H133"/>
    <mergeCell ref="J133:K133"/>
    <mergeCell ref="B130:F130"/>
    <mergeCell ref="G130:H130"/>
    <mergeCell ref="J130:K130"/>
    <mergeCell ref="B131:F131"/>
    <mergeCell ref="G131:H131"/>
    <mergeCell ref="J131:K131"/>
    <mergeCell ref="B128:F128"/>
    <mergeCell ref="G128:H128"/>
    <mergeCell ref="J128:K128"/>
    <mergeCell ref="B129:F129"/>
    <mergeCell ref="G129:H129"/>
    <mergeCell ref="J129:K129"/>
    <mergeCell ref="B126:F126"/>
    <mergeCell ref="G126:H126"/>
    <mergeCell ref="J126:K126"/>
    <mergeCell ref="B127:F127"/>
    <mergeCell ref="G127:H127"/>
    <mergeCell ref="J127:K127"/>
    <mergeCell ref="B124:F124"/>
    <mergeCell ref="G124:H124"/>
    <mergeCell ref="J124:K124"/>
    <mergeCell ref="B125:F125"/>
    <mergeCell ref="G125:H125"/>
    <mergeCell ref="J125:K125"/>
    <mergeCell ref="B122:F122"/>
    <mergeCell ref="G122:H122"/>
    <mergeCell ref="J122:K122"/>
    <mergeCell ref="B123:F123"/>
    <mergeCell ref="G123:H123"/>
    <mergeCell ref="J123:K123"/>
    <mergeCell ref="B120:F120"/>
    <mergeCell ref="G120:H120"/>
    <mergeCell ref="J120:K120"/>
    <mergeCell ref="B121:F121"/>
    <mergeCell ref="G121:H121"/>
    <mergeCell ref="J121:K121"/>
    <mergeCell ref="B118:F118"/>
    <mergeCell ref="G118:H118"/>
    <mergeCell ref="J118:K118"/>
    <mergeCell ref="B119:F119"/>
    <mergeCell ref="G119:H119"/>
    <mergeCell ref="J119:K119"/>
    <mergeCell ref="B116:F116"/>
    <mergeCell ref="G116:H116"/>
    <mergeCell ref="J116:K116"/>
    <mergeCell ref="B117:F117"/>
    <mergeCell ref="G117:H117"/>
    <mergeCell ref="J117:K117"/>
    <mergeCell ref="B114:F114"/>
    <mergeCell ref="G114:H114"/>
    <mergeCell ref="J114:K114"/>
    <mergeCell ref="B115:F115"/>
    <mergeCell ref="G115:H115"/>
    <mergeCell ref="J115:K115"/>
    <mergeCell ref="B111:F111"/>
    <mergeCell ref="G111:H111"/>
    <mergeCell ref="J111:K111"/>
    <mergeCell ref="B112:L112"/>
    <mergeCell ref="B113:F113"/>
    <mergeCell ref="G113:H113"/>
    <mergeCell ref="J113:K113"/>
    <mergeCell ref="B109:F109"/>
    <mergeCell ref="G109:H109"/>
    <mergeCell ref="J109:K109"/>
    <mergeCell ref="B110:F110"/>
    <mergeCell ref="G110:H110"/>
    <mergeCell ref="J110:K110"/>
    <mergeCell ref="B107:F107"/>
    <mergeCell ref="G107:H107"/>
    <mergeCell ref="J107:K107"/>
    <mergeCell ref="B108:F108"/>
    <mergeCell ref="G108:H108"/>
    <mergeCell ref="J108:K108"/>
    <mergeCell ref="B105:F105"/>
    <mergeCell ref="G105:H105"/>
    <mergeCell ref="J105:K105"/>
    <mergeCell ref="B106:F106"/>
    <mergeCell ref="G106:H106"/>
    <mergeCell ref="J106:K106"/>
    <mergeCell ref="B103:F103"/>
    <mergeCell ref="G103:H103"/>
    <mergeCell ref="J103:K103"/>
    <mergeCell ref="B104:F104"/>
    <mergeCell ref="G104:H104"/>
    <mergeCell ref="J104:K104"/>
    <mergeCell ref="B101:F101"/>
    <mergeCell ref="G101:H101"/>
    <mergeCell ref="J101:K101"/>
    <mergeCell ref="B102:F102"/>
    <mergeCell ref="G102:H102"/>
    <mergeCell ref="J102:K102"/>
    <mergeCell ref="B99:F99"/>
    <mergeCell ref="G99:H99"/>
    <mergeCell ref="J99:K99"/>
    <mergeCell ref="B100:F100"/>
    <mergeCell ref="G100:H100"/>
    <mergeCell ref="J100:K100"/>
    <mergeCell ref="B97:F97"/>
    <mergeCell ref="G97:H97"/>
    <mergeCell ref="J97:K97"/>
    <mergeCell ref="B98:F98"/>
    <mergeCell ref="G98:H98"/>
    <mergeCell ref="J98:K98"/>
    <mergeCell ref="B95:F95"/>
    <mergeCell ref="G95:H95"/>
    <mergeCell ref="J95:K95"/>
    <mergeCell ref="B96:F96"/>
    <mergeCell ref="G96:H96"/>
    <mergeCell ref="J96:K96"/>
    <mergeCell ref="B93:F93"/>
    <mergeCell ref="G93:H93"/>
    <mergeCell ref="J93:K93"/>
    <mergeCell ref="B94:F94"/>
    <mergeCell ref="G94:H94"/>
    <mergeCell ref="J94:K94"/>
    <mergeCell ref="B90:F90"/>
    <mergeCell ref="G90:H90"/>
    <mergeCell ref="J90:K90"/>
    <mergeCell ref="B91:L91"/>
    <mergeCell ref="B92:F92"/>
    <mergeCell ref="G92:H92"/>
    <mergeCell ref="J92:K92"/>
    <mergeCell ref="B88:F88"/>
    <mergeCell ref="G88:H88"/>
    <mergeCell ref="J88:K88"/>
    <mergeCell ref="B89:F89"/>
    <mergeCell ref="G89:H89"/>
    <mergeCell ref="J89:K89"/>
    <mergeCell ref="B86:F86"/>
    <mergeCell ref="G86:H86"/>
    <mergeCell ref="J86:K86"/>
    <mergeCell ref="B87:F87"/>
    <mergeCell ref="G87:H87"/>
    <mergeCell ref="J87:K87"/>
    <mergeCell ref="B84:F84"/>
    <mergeCell ref="G84:H84"/>
    <mergeCell ref="J84:K84"/>
    <mergeCell ref="B85:F85"/>
    <mergeCell ref="G85:H85"/>
    <mergeCell ref="J85:K85"/>
    <mergeCell ref="B82:F82"/>
    <mergeCell ref="G82:H82"/>
    <mergeCell ref="J82:K82"/>
    <mergeCell ref="B83:F83"/>
    <mergeCell ref="G83:H83"/>
    <mergeCell ref="J83:K83"/>
    <mergeCell ref="B79:F79"/>
    <mergeCell ref="G79:H79"/>
    <mergeCell ref="J79:K79"/>
    <mergeCell ref="B80:L80"/>
    <mergeCell ref="B81:F81"/>
    <mergeCell ref="G81:H81"/>
    <mergeCell ref="J81:K81"/>
    <mergeCell ref="B77:F77"/>
    <mergeCell ref="G77:H77"/>
    <mergeCell ref="J77:K77"/>
    <mergeCell ref="B78:F78"/>
    <mergeCell ref="G78:H78"/>
    <mergeCell ref="J78:K78"/>
    <mergeCell ref="B75:F75"/>
    <mergeCell ref="G75:H75"/>
    <mergeCell ref="J75:K75"/>
    <mergeCell ref="B76:F76"/>
    <mergeCell ref="G76:H76"/>
    <mergeCell ref="J76:K76"/>
    <mergeCell ref="B73:F73"/>
    <mergeCell ref="G73:H73"/>
    <mergeCell ref="J73:K73"/>
    <mergeCell ref="B74:F74"/>
    <mergeCell ref="G74:H74"/>
    <mergeCell ref="J74:K74"/>
    <mergeCell ref="B71:F71"/>
    <mergeCell ref="G71:H71"/>
    <mergeCell ref="J71:K71"/>
    <mergeCell ref="B72:F72"/>
    <mergeCell ref="G72:H72"/>
    <mergeCell ref="J72:K72"/>
    <mergeCell ref="B69:F69"/>
    <mergeCell ref="G69:H69"/>
    <mergeCell ref="J69:K69"/>
    <mergeCell ref="B70:F70"/>
    <mergeCell ref="G70:H70"/>
    <mergeCell ref="J70:K70"/>
    <mergeCell ref="B67:F67"/>
    <mergeCell ref="G67:H67"/>
    <mergeCell ref="J67:K67"/>
    <mergeCell ref="B68:F68"/>
    <mergeCell ref="G68:H68"/>
    <mergeCell ref="J68:K68"/>
    <mergeCell ref="B65:F65"/>
    <mergeCell ref="G65:H65"/>
    <mergeCell ref="J65:K65"/>
    <mergeCell ref="B66:F66"/>
    <mergeCell ref="G66:H66"/>
    <mergeCell ref="J66:K66"/>
    <mergeCell ref="B63:F63"/>
    <mergeCell ref="G63:H63"/>
    <mergeCell ref="J63:K63"/>
    <mergeCell ref="B64:F64"/>
    <mergeCell ref="G64:H64"/>
    <mergeCell ref="J64:K64"/>
    <mergeCell ref="B61:F61"/>
    <mergeCell ref="G61:H61"/>
    <mergeCell ref="J61:K61"/>
    <mergeCell ref="B62:F62"/>
    <mergeCell ref="G62:H62"/>
    <mergeCell ref="J62:K62"/>
    <mergeCell ref="B59:F59"/>
    <mergeCell ref="G59:H59"/>
    <mergeCell ref="J59:K59"/>
    <mergeCell ref="B60:F60"/>
    <mergeCell ref="G60:H60"/>
    <mergeCell ref="J60:K60"/>
    <mergeCell ref="B57:F57"/>
    <mergeCell ref="G57:H57"/>
    <mergeCell ref="J57:K57"/>
    <mergeCell ref="B58:F58"/>
    <mergeCell ref="G58:H58"/>
    <mergeCell ref="J58:K58"/>
    <mergeCell ref="B55:F55"/>
    <mergeCell ref="G55:H55"/>
    <mergeCell ref="J55:K55"/>
    <mergeCell ref="B56:F56"/>
    <mergeCell ref="G56:H56"/>
    <mergeCell ref="J56:K56"/>
    <mergeCell ref="B53:F53"/>
    <mergeCell ref="G53:H53"/>
    <mergeCell ref="J53:K53"/>
    <mergeCell ref="B54:F54"/>
    <mergeCell ref="G54:H54"/>
    <mergeCell ref="J54:K54"/>
    <mergeCell ref="B51:F51"/>
    <mergeCell ref="G51:H51"/>
    <mergeCell ref="J51:K51"/>
    <mergeCell ref="B52:F52"/>
    <mergeCell ref="G52:H52"/>
    <mergeCell ref="J52:K52"/>
    <mergeCell ref="B49:F49"/>
    <mergeCell ref="G49:H49"/>
    <mergeCell ref="J49:K49"/>
    <mergeCell ref="B50:F50"/>
    <mergeCell ref="G50:H50"/>
    <mergeCell ref="J50:K50"/>
    <mergeCell ref="B47:F47"/>
    <mergeCell ref="G47:H47"/>
    <mergeCell ref="J47:K47"/>
    <mergeCell ref="B48:F48"/>
    <mergeCell ref="G48:H48"/>
    <mergeCell ref="J48:K48"/>
    <mergeCell ref="B45:F45"/>
    <mergeCell ref="G45:H45"/>
    <mergeCell ref="J45:K45"/>
    <mergeCell ref="B46:F46"/>
    <mergeCell ref="G46:H46"/>
    <mergeCell ref="J46:K46"/>
    <mergeCell ref="B43:F43"/>
    <mergeCell ref="G43:H43"/>
    <mergeCell ref="J43:K43"/>
    <mergeCell ref="B44:F44"/>
    <mergeCell ref="G44:H44"/>
    <mergeCell ref="J44:K44"/>
    <mergeCell ref="B41:F41"/>
    <mergeCell ref="G41:H41"/>
    <mergeCell ref="J41:K41"/>
    <mergeCell ref="B42:F42"/>
    <mergeCell ref="G42:H42"/>
    <mergeCell ref="J42:K42"/>
    <mergeCell ref="B39:F39"/>
    <mergeCell ref="G39:H39"/>
    <mergeCell ref="J39:K39"/>
    <mergeCell ref="B40:F40"/>
    <mergeCell ref="G40:H40"/>
    <mergeCell ref="J40:K40"/>
    <mergeCell ref="B37:F37"/>
    <mergeCell ref="G37:H37"/>
    <mergeCell ref="J37:K37"/>
    <mergeCell ref="B38:F38"/>
    <mergeCell ref="G38:H38"/>
    <mergeCell ref="J38:K38"/>
    <mergeCell ref="B35:F35"/>
    <mergeCell ref="G35:H35"/>
    <mergeCell ref="J35:K35"/>
    <mergeCell ref="B36:F36"/>
    <mergeCell ref="G36:H36"/>
    <mergeCell ref="J36:K36"/>
    <mergeCell ref="B33:F33"/>
    <mergeCell ref="G33:H33"/>
    <mergeCell ref="J33:K33"/>
    <mergeCell ref="B34:F34"/>
    <mergeCell ref="G34:H34"/>
    <mergeCell ref="J34:K34"/>
    <mergeCell ref="B31:F31"/>
    <mergeCell ref="G31:H31"/>
    <mergeCell ref="J31:K31"/>
    <mergeCell ref="B32:F32"/>
    <mergeCell ref="G32:H32"/>
    <mergeCell ref="J32:K32"/>
    <mergeCell ref="B29:F29"/>
    <mergeCell ref="G29:H29"/>
    <mergeCell ref="J29:K29"/>
    <mergeCell ref="B30:F30"/>
    <mergeCell ref="G30:H30"/>
    <mergeCell ref="J30:K30"/>
    <mergeCell ref="B27:F27"/>
    <mergeCell ref="G27:H27"/>
    <mergeCell ref="J27:K27"/>
    <mergeCell ref="B28:F28"/>
    <mergeCell ref="G28:H28"/>
    <mergeCell ref="J28:K28"/>
    <mergeCell ref="B25:F25"/>
    <mergeCell ref="G25:H25"/>
    <mergeCell ref="J25:K25"/>
    <mergeCell ref="B26:F26"/>
    <mergeCell ref="G26:H26"/>
    <mergeCell ref="J26:K26"/>
    <mergeCell ref="B23:F23"/>
    <mergeCell ref="G23:H23"/>
    <mergeCell ref="J23:K23"/>
    <mergeCell ref="B24:F24"/>
    <mergeCell ref="G24:H24"/>
    <mergeCell ref="J24:K24"/>
    <mergeCell ref="B21:F21"/>
    <mergeCell ref="G21:H21"/>
    <mergeCell ref="J21:K21"/>
    <mergeCell ref="B22:F22"/>
    <mergeCell ref="G22:H22"/>
    <mergeCell ref="J22:K22"/>
    <mergeCell ref="B19:F19"/>
    <mergeCell ref="G19:H19"/>
    <mergeCell ref="J19:K19"/>
    <mergeCell ref="B20:F20"/>
    <mergeCell ref="G20:H20"/>
    <mergeCell ref="J20:K20"/>
    <mergeCell ref="B17:F17"/>
    <mergeCell ref="G17:H17"/>
    <mergeCell ref="J17:K17"/>
    <mergeCell ref="B18:F18"/>
    <mergeCell ref="G18:H18"/>
    <mergeCell ref="J18:K18"/>
    <mergeCell ref="B15:F15"/>
    <mergeCell ref="G15:H15"/>
    <mergeCell ref="J15:K15"/>
    <mergeCell ref="B16:F16"/>
    <mergeCell ref="G16:H16"/>
    <mergeCell ref="J16:K16"/>
    <mergeCell ref="B13:F13"/>
    <mergeCell ref="G13:H13"/>
    <mergeCell ref="J13:K13"/>
    <mergeCell ref="B14:F14"/>
    <mergeCell ref="G14:H14"/>
    <mergeCell ref="J14:K14"/>
    <mergeCell ref="B11:F11"/>
    <mergeCell ref="G11:H11"/>
    <mergeCell ref="J11:K11"/>
    <mergeCell ref="B12:F12"/>
    <mergeCell ref="G12:H12"/>
    <mergeCell ref="J12:K12"/>
    <mergeCell ref="B9:F9"/>
    <mergeCell ref="G9:H9"/>
    <mergeCell ref="J9:K9"/>
    <mergeCell ref="B10:F10"/>
    <mergeCell ref="G10:H10"/>
    <mergeCell ref="J10:K10"/>
    <mergeCell ref="B1:F1"/>
    <mergeCell ref="G1:H1"/>
    <mergeCell ref="J1:K1"/>
    <mergeCell ref="B2:F2"/>
    <mergeCell ref="G2:H2"/>
    <mergeCell ref="J2:K2"/>
    <mergeCell ref="B7:F7"/>
    <mergeCell ref="G7:H7"/>
    <mergeCell ref="J7:K7"/>
    <mergeCell ref="B8:F8"/>
    <mergeCell ref="G8:H8"/>
    <mergeCell ref="J8:K8"/>
    <mergeCell ref="B5:F5"/>
    <mergeCell ref="G5:H5"/>
    <mergeCell ref="J5:K5"/>
    <mergeCell ref="B6:F6"/>
    <mergeCell ref="G6:H6"/>
    <mergeCell ref="J6:K6"/>
    <mergeCell ref="B3:F3"/>
    <mergeCell ref="G3:H3"/>
    <mergeCell ref="J3:K3"/>
    <mergeCell ref="B4:F4"/>
    <mergeCell ref="G4:H4"/>
    <mergeCell ref="J4:K4"/>
  </mergeCell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>
  <dimension ref="A1:L2120"/>
  <sheetViews>
    <sheetView workbookViewId="0">
      <selection activeCell="P21" sqref="P21"/>
    </sheetView>
  </sheetViews>
  <sheetFormatPr defaultRowHeight="15"/>
  <sheetData>
    <row r="1" spans="1:12">
      <c r="A1" s="59">
        <v>20100</v>
      </c>
      <c r="B1" s="245" t="s">
        <v>272</v>
      </c>
      <c r="C1" s="245"/>
      <c r="D1" s="245"/>
      <c r="E1" s="245"/>
      <c r="F1" s="245"/>
      <c r="G1" s="246" t="s">
        <v>273</v>
      </c>
      <c r="H1" s="246"/>
      <c r="I1" s="60">
        <v>0</v>
      </c>
      <c r="J1" s="247">
        <v>2.6</v>
      </c>
      <c r="K1" s="248"/>
      <c r="L1" s="60">
        <v>2.6</v>
      </c>
    </row>
    <row r="2" spans="1:12">
      <c r="A2" s="59">
        <v>20101</v>
      </c>
      <c r="B2" s="245" t="s">
        <v>274</v>
      </c>
      <c r="C2" s="245"/>
      <c r="D2" s="245"/>
      <c r="E2" s="245"/>
      <c r="F2" s="245"/>
      <c r="G2" s="246" t="s">
        <v>273</v>
      </c>
      <c r="H2" s="246"/>
      <c r="I2" s="60">
        <v>0</v>
      </c>
      <c r="J2" s="247">
        <v>5.54</v>
      </c>
      <c r="K2" s="248"/>
      <c r="L2" s="60">
        <v>5.54</v>
      </c>
    </row>
    <row r="3" spans="1:12">
      <c r="A3" s="59">
        <v>20102</v>
      </c>
      <c r="B3" s="245" t="s">
        <v>275</v>
      </c>
      <c r="C3" s="245"/>
      <c r="D3" s="245"/>
      <c r="E3" s="245"/>
      <c r="F3" s="245"/>
      <c r="G3" s="246" t="s">
        <v>273</v>
      </c>
      <c r="H3" s="246"/>
      <c r="I3" s="60">
        <v>0</v>
      </c>
      <c r="J3" s="247">
        <v>2.31</v>
      </c>
      <c r="K3" s="248"/>
      <c r="L3" s="60">
        <v>2.31</v>
      </c>
    </row>
    <row r="4" spans="1:12">
      <c r="A4" s="59">
        <v>20103</v>
      </c>
      <c r="B4" s="245" t="s">
        <v>276</v>
      </c>
      <c r="C4" s="245"/>
      <c r="D4" s="245"/>
      <c r="E4" s="245"/>
      <c r="F4" s="245"/>
      <c r="G4" s="246" t="s">
        <v>273</v>
      </c>
      <c r="H4" s="246"/>
      <c r="I4" s="60">
        <v>0</v>
      </c>
      <c r="J4" s="249">
        <v>12.02</v>
      </c>
      <c r="K4" s="248"/>
      <c r="L4" s="61">
        <v>12.02</v>
      </c>
    </row>
    <row r="5" spans="1:12">
      <c r="A5" s="59">
        <v>20104</v>
      </c>
      <c r="B5" s="245" t="s">
        <v>277</v>
      </c>
      <c r="C5" s="245"/>
      <c r="D5" s="245"/>
      <c r="E5" s="245"/>
      <c r="F5" s="245"/>
      <c r="G5" s="246" t="s">
        <v>273</v>
      </c>
      <c r="H5" s="246"/>
      <c r="I5" s="60">
        <v>0</v>
      </c>
      <c r="J5" s="247">
        <v>0.92</v>
      </c>
      <c r="K5" s="248"/>
      <c r="L5" s="60">
        <v>0.92</v>
      </c>
    </row>
    <row r="6" spans="1:12">
      <c r="A6" s="59">
        <v>20105</v>
      </c>
      <c r="B6" s="245" t="s">
        <v>278</v>
      </c>
      <c r="C6" s="245"/>
      <c r="D6" s="245"/>
      <c r="E6" s="245"/>
      <c r="F6" s="245"/>
      <c r="G6" s="246" t="s">
        <v>273</v>
      </c>
      <c r="H6" s="246"/>
      <c r="I6" s="60">
        <v>0</v>
      </c>
      <c r="J6" s="247">
        <v>2.77</v>
      </c>
      <c r="K6" s="248"/>
      <c r="L6" s="60">
        <v>2.77</v>
      </c>
    </row>
    <row r="7" spans="1:12">
      <c r="A7" s="59">
        <v>20106</v>
      </c>
      <c r="B7" s="245" t="s">
        <v>279</v>
      </c>
      <c r="C7" s="245"/>
      <c r="D7" s="245"/>
      <c r="E7" s="245"/>
      <c r="F7" s="245"/>
      <c r="G7" s="246" t="s">
        <v>273</v>
      </c>
      <c r="H7" s="246"/>
      <c r="I7" s="60">
        <v>0</v>
      </c>
      <c r="J7" s="247">
        <v>4.62</v>
      </c>
      <c r="K7" s="248"/>
      <c r="L7" s="60">
        <v>4.62</v>
      </c>
    </row>
    <row r="8" spans="1:12">
      <c r="A8" s="59">
        <v>20107</v>
      </c>
      <c r="B8" s="245" t="s">
        <v>280</v>
      </c>
      <c r="C8" s="245"/>
      <c r="D8" s="245"/>
      <c r="E8" s="245"/>
      <c r="F8" s="245"/>
      <c r="G8" s="246" t="s">
        <v>281</v>
      </c>
      <c r="H8" s="246"/>
      <c r="I8" s="60">
        <v>0</v>
      </c>
      <c r="J8" s="250">
        <v>380.02</v>
      </c>
      <c r="K8" s="248"/>
      <c r="L8" s="62">
        <v>380.02</v>
      </c>
    </row>
    <row r="9" spans="1:12">
      <c r="A9" s="59">
        <v>20108</v>
      </c>
      <c r="B9" s="245" t="s">
        <v>282</v>
      </c>
      <c r="C9" s="245"/>
      <c r="D9" s="245"/>
      <c r="E9" s="245"/>
      <c r="F9" s="245"/>
      <c r="G9" s="246" t="s">
        <v>273</v>
      </c>
      <c r="H9" s="246"/>
      <c r="I9" s="60">
        <v>0</v>
      </c>
      <c r="J9" s="249">
        <v>11.08</v>
      </c>
      <c r="K9" s="248"/>
      <c r="L9" s="61">
        <v>11.08</v>
      </c>
    </row>
    <row r="10" spans="1:12">
      <c r="A10" s="59">
        <v>20109</v>
      </c>
      <c r="B10" s="245" t="s">
        <v>283</v>
      </c>
      <c r="C10" s="245"/>
      <c r="D10" s="245"/>
      <c r="E10" s="245"/>
      <c r="F10" s="245"/>
      <c r="G10" s="246" t="s">
        <v>273</v>
      </c>
      <c r="H10" s="246"/>
      <c r="I10" s="60">
        <v>0</v>
      </c>
      <c r="J10" s="249">
        <v>12.02</v>
      </c>
      <c r="K10" s="248"/>
      <c r="L10" s="61">
        <v>12.02</v>
      </c>
    </row>
    <row r="11" spans="1:12">
      <c r="A11" s="59">
        <v>20110</v>
      </c>
      <c r="B11" s="245" t="s">
        <v>284</v>
      </c>
      <c r="C11" s="245"/>
      <c r="D11" s="245"/>
      <c r="E11" s="245"/>
      <c r="F11" s="245"/>
      <c r="G11" s="246" t="s">
        <v>273</v>
      </c>
      <c r="H11" s="246"/>
      <c r="I11" s="60">
        <v>0</v>
      </c>
      <c r="J11" s="247">
        <v>6.47</v>
      </c>
      <c r="K11" s="248"/>
      <c r="L11" s="60">
        <v>6.47</v>
      </c>
    </row>
    <row r="12" spans="1:12">
      <c r="A12" s="59">
        <v>20111</v>
      </c>
      <c r="B12" s="245" t="s">
        <v>285</v>
      </c>
      <c r="C12" s="245"/>
      <c r="D12" s="245"/>
      <c r="E12" s="245"/>
      <c r="F12" s="245"/>
      <c r="G12" s="246" t="s">
        <v>273</v>
      </c>
      <c r="H12" s="246"/>
      <c r="I12" s="60">
        <v>0</v>
      </c>
      <c r="J12" s="247">
        <v>6.47</v>
      </c>
      <c r="K12" s="248"/>
      <c r="L12" s="60">
        <v>6.47</v>
      </c>
    </row>
    <row r="13" spans="1:12">
      <c r="A13" s="59">
        <v>20112</v>
      </c>
      <c r="B13" s="245" t="s">
        <v>286</v>
      </c>
      <c r="C13" s="245"/>
      <c r="D13" s="245"/>
      <c r="E13" s="245"/>
      <c r="F13" s="245"/>
      <c r="G13" s="246" t="s">
        <v>273</v>
      </c>
      <c r="H13" s="246"/>
      <c r="I13" s="60">
        <v>0</v>
      </c>
      <c r="J13" s="249">
        <v>12.94</v>
      </c>
      <c r="K13" s="248"/>
      <c r="L13" s="61">
        <v>12.94</v>
      </c>
    </row>
    <row r="14" spans="1:12">
      <c r="A14" s="59">
        <v>20113</v>
      </c>
      <c r="B14" s="245" t="s">
        <v>287</v>
      </c>
      <c r="C14" s="245"/>
      <c r="D14" s="245"/>
      <c r="E14" s="245"/>
      <c r="F14" s="245"/>
      <c r="G14" s="246" t="s">
        <v>273</v>
      </c>
      <c r="H14" s="246"/>
      <c r="I14" s="60">
        <v>0</v>
      </c>
      <c r="J14" s="247">
        <v>8.31</v>
      </c>
      <c r="K14" s="248"/>
      <c r="L14" s="60">
        <v>8.31</v>
      </c>
    </row>
    <row r="15" spans="1:12">
      <c r="A15" s="59">
        <v>20115</v>
      </c>
      <c r="B15" s="245" t="s">
        <v>288</v>
      </c>
      <c r="C15" s="245"/>
      <c r="D15" s="245"/>
      <c r="E15" s="245"/>
      <c r="F15" s="245"/>
      <c r="G15" s="246" t="s">
        <v>273</v>
      </c>
      <c r="H15" s="246"/>
      <c r="I15" s="60">
        <v>0</v>
      </c>
      <c r="J15" s="247">
        <v>7.09</v>
      </c>
      <c r="K15" s="248"/>
      <c r="L15" s="60">
        <v>7.09</v>
      </c>
    </row>
    <row r="16" spans="1:12">
      <c r="A16" s="59">
        <v>20116</v>
      </c>
      <c r="B16" s="245" t="s">
        <v>289</v>
      </c>
      <c r="C16" s="245"/>
      <c r="D16" s="245"/>
      <c r="E16" s="245"/>
      <c r="F16" s="245"/>
      <c r="G16" s="246" t="s">
        <v>273</v>
      </c>
      <c r="H16" s="246"/>
      <c r="I16" s="60">
        <v>0</v>
      </c>
      <c r="J16" s="249">
        <v>23.1</v>
      </c>
      <c r="K16" s="248"/>
      <c r="L16" s="61">
        <v>23.1</v>
      </c>
    </row>
    <row r="17" spans="1:12">
      <c r="A17" s="59">
        <v>20117</v>
      </c>
      <c r="B17" s="245" t="s">
        <v>290</v>
      </c>
      <c r="C17" s="245"/>
      <c r="D17" s="245"/>
      <c r="E17" s="245"/>
      <c r="F17" s="245"/>
      <c r="G17" s="246" t="s">
        <v>273</v>
      </c>
      <c r="H17" s="246"/>
      <c r="I17" s="60">
        <v>0</v>
      </c>
      <c r="J17" s="247">
        <v>4.62</v>
      </c>
      <c r="K17" s="248"/>
      <c r="L17" s="60">
        <v>4.62</v>
      </c>
    </row>
    <row r="18" spans="1:12">
      <c r="A18" s="59">
        <v>20118</v>
      </c>
      <c r="B18" s="245" t="s">
        <v>291</v>
      </c>
      <c r="C18" s="245"/>
      <c r="D18" s="245"/>
      <c r="E18" s="245"/>
      <c r="F18" s="245"/>
      <c r="G18" s="246" t="s">
        <v>292</v>
      </c>
      <c r="H18" s="246"/>
      <c r="I18" s="60">
        <v>0</v>
      </c>
      <c r="J18" s="249">
        <v>25.33</v>
      </c>
      <c r="K18" s="248"/>
      <c r="L18" s="61">
        <v>25.33</v>
      </c>
    </row>
    <row r="19" spans="1:12">
      <c r="A19" s="59">
        <v>20119</v>
      </c>
      <c r="B19" s="245" t="s">
        <v>293</v>
      </c>
      <c r="C19" s="245"/>
      <c r="D19" s="245"/>
      <c r="E19" s="245"/>
      <c r="F19" s="245"/>
      <c r="G19" s="246" t="s">
        <v>292</v>
      </c>
      <c r="H19" s="246"/>
      <c r="I19" s="60">
        <v>0</v>
      </c>
      <c r="J19" s="249">
        <v>55.44</v>
      </c>
      <c r="K19" s="248"/>
      <c r="L19" s="61">
        <v>55.44</v>
      </c>
    </row>
    <row r="20" spans="1:12">
      <c r="A20" s="59">
        <v>20121</v>
      </c>
      <c r="B20" s="245" t="s">
        <v>294</v>
      </c>
      <c r="C20" s="245"/>
      <c r="D20" s="245"/>
      <c r="E20" s="245"/>
      <c r="F20" s="245"/>
      <c r="G20" s="246" t="s">
        <v>292</v>
      </c>
      <c r="H20" s="246"/>
      <c r="I20" s="60">
        <v>0</v>
      </c>
      <c r="J20" s="250">
        <v>120.12</v>
      </c>
      <c r="K20" s="248"/>
      <c r="L20" s="62">
        <v>120.12</v>
      </c>
    </row>
    <row r="21" spans="1:12">
      <c r="A21" s="59">
        <v>20125</v>
      </c>
      <c r="B21" s="245" t="s">
        <v>295</v>
      </c>
      <c r="C21" s="245"/>
      <c r="D21" s="245"/>
      <c r="E21" s="245"/>
      <c r="F21" s="245"/>
      <c r="G21" s="246" t="s">
        <v>292</v>
      </c>
      <c r="H21" s="246"/>
      <c r="I21" s="60">
        <v>0</v>
      </c>
      <c r="J21" s="250">
        <v>155.51</v>
      </c>
      <c r="K21" s="248"/>
      <c r="L21" s="62">
        <v>155.51</v>
      </c>
    </row>
    <row r="22" spans="1:12">
      <c r="A22" s="59">
        <v>20126</v>
      </c>
      <c r="B22" s="245" t="s">
        <v>296</v>
      </c>
      <c r="C22" s="245"/>
      <c r="D22" s="245"/>
      <c r="E22" s="245"/>
      <c r="F22" s="245"/>
      <c r="G22" s="246" t="s">
        <v>273</v>
      </c>
      <c r="H22" s="246"/>
      <c r="I22" s="60">
        <v>0</v>
      </c>
      <c r="J22" s="247">
        <v>6.47</v>
      </c>
      <c r="K22" s="248"/>
      <c r="L22" s="60">
        <v>6.47</v>
      </c>
    </row>
    <row r="23" spans="1:12">
      <c r="A23" s="59">
        <v>20127</v>
      </c>
      <c r="B23" s="245" t="s">
        <v>297</v>
      </c>
      <c r="C23" s="245"/>
      <c r="D23" s="245"/>
      <c r="E23" s="245"/>
      <c r="F23" s="245"/>
      <c r="G23" s="246" t="s">
        <v>292</v>
      </c>
      <c r="H23" s="246"/>
      <c r="I23" s="60">
        <v>0</v>
      </c>
      <c r="J23" s="250">
        <v>184.8</v>
      </c>
      <c r="K23" s="248"/>
      <c r="L23" s="62">
        <v>184.8</v>
      </c>
    </row>
    <row r="24" spans="1:12">
      <c r="A24" s="59">
        <v>20128</v>
      </c>
      <c r="B24" s="245" t="s">
        <v>298</v>
      </c>
      <c r="C24" s="245"/>
      <c r="D24" s="245"/>
      <c r="E24" s="245"/>
      <c r="F24" s="245"/>
      <c r="G24" s="246" t="s">
        <v>292</v>
      </c>
      <c r="H24" s="246"/>
      <c r="I24" s="60">
        <v>0</v>
      </c>
      <c r="J24" s="250">
        <v>207.9</v>
      </c>
      <c r="K24" s="248"/>
      <c r="L24" s="62">
        <v>207.9</v>
      </c>
    </row>
    <row r="25" spans="1:12">
      <c r="A25" s="59">
        <v>20129</v>
      </c>
      <c r="B25" s="245" t="s">
        <v>299</v>
      </c>
      <c r="C25" s="245"/>
      <c r="D25" s="245"/>
      <c r="E25" s="245"/>
      <c r="F25" s="245"/>
      <c r="G25" s="246" t="s">
        <v>292</v>
      </c>
      <c r="H25" s="246"/>
      <c r="I25" s="60">
        <v>0</v>
      </c>
      <c r="J25" s="250">
        <v>231</v>
      </c>
      <c r="K25" s="248"/>
      <c r="L25" s="62">
        <v>231</v>
      </c>
    </row>
    <row r="26" spans="1:12">
      <c r="A26" s="59">
        <v>20130</v>
      </c>
      <c r="B26" s="245" t="s">
        <v>300</v>
      </c>
      <c r="C26" s="245"/>
      <c r="D26" s="245"/>
      <c r="E26" s="245"/>
      <c r="F26" s="245"/>
      <c r="G26" s="246" t="s">
        <v>301</v>
      </c>
      <c r="H26" s="246"/>
      <c r="I26" s="60">
        <v>0</v>
      </c>
      <c r="J26" s="249">
        <v>12.16</v>
      </c>
      <c r="K26" s="248"/>
      <c r="L26" s="61">
        <v>12.16</v>
      </c>
    </row>
    <row r="27" spans="1:12">
      <c r="A27" s="59">
        <v>20131</v>
      </c>
      <c r="B27" s="245" t="s">
        <v>302</v>
      </c>
      <c r="C27" s="245"/>
      <c r="D27" s="245"/>
      <c r="E27" s="245"/>
      <c r="F27" s="245"/>
      <c r="G27" s="246" t="s">
        <v>273</v>
      </c>
      <c r="H27" s="246"/>
      <c r="I27" s="60">
        <v>0</v>
      </c>
      <c r="J27" s="247">
        <v>3.69</v>
      </c>
      <c r="K27" s="248"/>
      <c r="L27" s="60">
        <v>3.69</v>
      </c>
    </row>
    <row r="28" spans="1:12">
      <c r="A28" s="59">
        <v>20132</v>
      </c>
      <c r="B28" s="245" t="s">
        <v>303</v>
      </c>
      <c r="C28" s="245"/>
      <c r="D28" s="245"/>
      <c r="E28" s="245"/>
      <c r="F28" s="245"/>
      <c r="G28" s="246" t="s">
        <v>273</v>
      </c>
      <c r="H28" s="246"/>
      <c r="I28" s="60">
        <v>0</v>
      </c>
      <c r="J28" s="247">
        <v>0.92</v>
      </c>
      <c r="K28" s="248"/>
      <c r="L28" s="60">
        <v>0.92</v>
      </c>
    </row>
    <row r="29" spans="1:12">
      <c r="A29" s="59">
        <v>20133</v>
      </c>
      <c r="B29" s="245" t="s">
        <v>304</v>
      </c>
      <c r="C29" s="245"/>
      <c r="D29" s="245"/>
      <c r="E29" s="245"/>
      <c r="F29" s="245"/>
      <c r="G29" s="246" t="s">
        <v>273</v>
      </c>
      <c r="H29" s="246"/>
      <c r="I29" s="60">
        <v>0</v>
      </c>
      <c r="J29" s="247">
        <v>3.47</v>
      </c>
      <c r="K29" s="248"/>
      <c r="L29" s="60">
        <v>3.47</v>
      </c>
    </row>
    <row r="30" spans="1:12">
      <c r="A30" s="59">
        <v>20134</v>
      </c>
      <c r="B30" s="245" t="s">
        <v>305</v>
      </c>
      <c r="C30" s="245"/>
      <c r="D30" s="245"/>
      <c r="E30" s="245"/>
      <c r="F30" s="245"/>
      <c r="G30" s="246" t="s">
        <v>273</v>
      </c>
      <c r="H30" s="246"/>
      <c r="I30" s="60">
        <v>0</v>
      </c>
      <c r="J30" s="247">
        <v>1.73</v>
      </c>
      <c r="K30" s="248"/>
      <c r="L30" s="60">
        <v>1.73</v>
      </c>
    </row>
    <row r="31" spans="1:12">
      <c r="A31" s="59">
        <v>20135</v>
      </c>
      <c r="B31" s="245" t="s">
        <v>306</v>
      </c>
      <c r="C31" s="245"/>
      <c r="D31" s="245"/>
      <c r="E31" s="245"/>
      <c r="F31" s="245"/>
      <c r="G31" s="246" t="s">
        <v>273</v>
      </c>
      <c r="H31" s="246"/>
      <c r="I31" s="60">
        <v>0.1</v>
      </c>
      <c r="J31" s="247">
        <v>2.02</v>
      </c>
      <c r="K31" s="248"/>
      <c r="L31" s="60">
        <v>2.12</v>
      </c>
    </row>
    <row r="32" spans="1:12">
      <c r="A32" s="59">
        <v>20136</v>
      </c>
      <c r="B32" s="245" t="s">
        <v>307</v>
      </c>
      <c r="C32" s="245"/>
      <c r="D32" s="245"/>
      <c r="E32" s="245"/>
      <c r="F32" s="245"/>
      <c r="G32" s="246" t="s">
        <v>273</v>
      </c>
      <c r="H32" s="246"/>
      <c r="I32" s="60">
        <v>0</v>
      </c>
      <c r="J32" s="247">
        <v>3.33</v>
      </c>
      <c r="K32" s="248"/>
      <c r="L32" s="60">
        <v>3.33</v>
      </c>
    </row>
    <row r="33" spans="1:12">
      <c r="A33" s="59">
        <v>20137</v>
      </c>
      <c r="B33" s="245" t="s">
        <v>308</v>
      </c>
      <c r="C33" s="245"/>
      <c r="D33" s="245"/>
      <c r="E33" s="245"/>
      <c r="F33" s="245"/>
      <c r="G33" s="246" t="s">
        <v>281</v>
      </c>
      <c r="H33" s="246"/>
      <c r="I33" s="60">
        <v>0</v>
      </c>
      <c r="J33" s="247">
        <v>2.5299999999999998</v>
      </c>
      <c r="K33" s="248"/>
      <c r="L33" s="60">
        <v>2.5299999999999998</v>
      </c>
    </row>
    <row r="34" spans="1:12">
      <c r="A34" s="59">
        <v>20138</v>
      </c>
      <c r="B34" s="245" t="s">
        <v>309</v>
      </c>
      <c r="C34" s="245"/>
      <c r="D34" s="245"/>
      <c r="E34" s="245"/>
      <c r="F34" s="245"/>
      <c r="G34" s="246" t="s">
        <v>281</v>
      </c>
      <c r="H34" s="246"/>
      <c r="I34" s="60">
        <v>0</v>
      </c>
      <c r="J34" s="247">
        <v>3.38</v>
      </c>
      <c r="K34" s="248"/>
      <c r="L34" s="60">
        <v>3.38</v>
      </c>
    </row>
    <row r="35" spans="1:12">
      <c r="A35" s="59">
        <v>20139</v>
      </c>
      <c r="B35" s="245" t="s">
        <v>310</v>
      </c>
      <c r="C35" s="245"/>
      <c r="D35" s="245"/>
      <c r="E35" s="245"/>
      <c r="F35" s="245"/>
      <c r="G35" s="246" t="s">
        <v>273</v>
      </c>
      <c r="H35" s="246"/>
      <c r="I35" s="60">
        <v>0</v>
      </c>
      <c r="J35" s="247">
        <v>2.5299999999999998</v>
      </c>
      <c r="K35" s="248"/>
      <c r="L35" s="60">
        <v>2.5299999999999998</v>
      </c>
    </row>
    <row r="36" spans="1:12">
      <c r="A36" s="59">
        <v>20140</v>
      </c>
      <c r="B36" s="245" t="s">
        <v>311</v>
      </c>
      <c r="C36" s="245"/>
      <c r="D36" s="245"/>
      <c r="E36" s="245"/>
      <c r="F36" s="245"/>
      <c r="G36" s="246" t="s">
        <v>281</v>
      </c>
      <c r="H36" s="246"/>
      <c r="I36" s="60">
        <v>0</v>
      </c>
      <c r="J36" s="247">
        <v>6.75</v>
      </c>
      <c r="K36" s="248"/>
      <c r="L36" s="60">
        <v>6.75</v>
      </c>
    </row>
    <row r="37" spans="1:12">
      <c r="A37" s="59">
        <v>20141</v>
      </c>
      <c r="B37" s="245" t="s">
        <v>312</v>
      </c>
      <c r="C37" s="245"/>
      <c r="D37" s="245"/>
      <c r="E37" s="245"/>
      <c r="F37" s="245"/>
      <c r="G37" s="246" t="s">
        <v>281</v>
      </c>
      <c r="H37" s="246"/>
      <c r="I37" s="60">
        <v>0</v>
      </c>
      <c r="J37" s="247">
        <v>2.5299999999999998</v>
      </c>
      <c r="K37" s="248"/>
      <c r="L37" s="60">
        <v>2.5299999999999998</v>
      </c>
    </row>
    <row r="38" spans="1:12">
      <c r="A38" s="59">
        <v>20142</v>
      </c>
      <c r="B38" s="245" t="s">
        <v>313</v>
      </c>
      <c r="C38" s="245"/>
      <c r="D38" s="245"/>
      <c r="E38" s="245"/>
      <c r="F38" s="245"/>
      <c r="G38" s="246" t="s">
        <v>301</v>
      </c>
      <c r="H38" s="246"/>
      <c r="I38" s="60">
        <v>0</v>
      </c>
      <c r="J38" s="247">
        <v>5.4</v>
      </c>
      <c r="K38" s="248"/>
      <c r="L38" s="60">
        <v>5.4</v>
      </c>
    </row>
    <row r="39" spans="1:12">
      <c r="A39" s="59">
        <v>20143</v>
      </c>
      <c r="B39" s="245" t="s">
        <v>314</v>
      </c>
      <c r="C39" s="245"/>
      <c r="D39" s="245"/>
      <c r="E39" s="245"/>
      <c r="F39" s="245"/>
      <c r="G39" s="246" t="s">
        <v>301</v>
      </c>
      <c r="H39" s="246"/>
      <c r="I39" s="60">
        <v>0</v>
      </c>
      <c r="J39" s="247">
        <v>4.05</v>
      </c>
      <c r="K39" s="248"/>
      <c r="L39" s="60">
        <v>4.05</v>
      </c>
    </row>
    <row r="40" spans="1:12">
      <c r="A40" s="59">
        <v>20144</v>
      </c>
      <c r="B40" s="245" t="s">
        <v>315</v>
      </c>
      <c r="C40" s="245"/>
      <c r="D40" s="245"/>
      <c r="E40" s="245"/>
      <c r="F40" s="245"/>
      <c r="G40" s="246" t="s">
        <v>273</v>
      </c>
      <c r="H40" s="246"/>
      <c r="I40" s="60">
        <v>0</v>
      </c>
      <c r="J40" s="247">
        <v>5.27</v>
      </c>
      <c r="K40" s="248"/>
      <c r="L40" s="60">
        <v>5.27</v>
      </c>
    </row>
    <row r="41" spans="1:12">
      <c r="A41" s="59">
        <v>20145</v>
      </c>
      <c r="B41" s="245" t="s">
        <v>316</v>
      </c>
      <c r="C41" s="245"/>
      <c r="D41" s="245"/>
      <c r="E41" s="245"/>
      <c r="F41" s="245"/>
      <c r="G41" s="246" t="s">
        <v>281</v>
      </c>
      <c r="H41" s="246"/>
      <c r="I41" s="60">
        <v>0</v>
      </c>
      <c r="J41" s="247">
        <v>5.07</v>
      </c>
      <c r="K41" s="248"/>
      <c r="L41" s="60">
        <v>5.07</v>
      </c>
    </row>
    <row r="42" spans="1:12">
      <c r="A42" s="59">
        <v>20146</v>
      </c>
      <c r="B42" s="245" t="s">
        <v>317</v>
      </c>
      <c r="C42" s="245"/>
      <c r="D42" s="245"/>
      <c r="E42" s="245"/>
      <c r="F42" s="245"/>
      <c r="G42" s="246" t="s">
        <v>281</v>
      </c>
      <c r="H42" s="246"/>
      <c r="I42" s="60">
        <v>0</v>
      </c>
      <c r="J42" s="247">
        <v>3.38</v>
      </c>
      <c r="K42" s="248"/>
      <c r="L42" s="60">
        <v>3.38</v>
      </c>
    </row>
    <row r="43" spans="1:12">
      <c r="A43" s="59">
        <v>20147</v>
      </c>
      <c r="B43" s="245" t="s">
        <v>318</v>
      </c>
      <c r="C43" s="245"/>
      <c r="D43" s="245"/>
      <c r="E43" s="245"/>
      <c r="F43" s="245"/>
      <c r="G43" s="246" t="s">
        <v>273</v>
      </c>
      <c r="H43" s="246"/>
      <c r="I43" s="60">
        <v>0</v>
      </c>
      <c r="J43" s="247">
        <v>3.37</v>
      </c>
      <c r="K43" s="248"/>
      <c r="L43" s="60">
        <v>3.37</v>
      </c>
    </row>
    <row r="44" spans="1:12">
      <c r="A44" s="59">
        <v>20148</v>
      </c>
      <c r="B44" s="245" t="s">
        <v>319</v>
      </c>
      <c r="C44" s="245"/>
      <c r="D44" s="245"/>
      <c r="E44" s="245"/>
      <c r="F44" s="245"/>
      <c r="G44" s="246" t="s">
        <v>273</v>
      </c>
      <c r="H44" s="246"/>
      <c r="I44" s="60">
        <v>0</v>
      </c>
      <c r="J44" s="247">
        <v>1.7</v>
      </c>
      <c r="K44" s="248"/>
      <c r="L44" s="60">
        <v>1.7</v>
      </c>
    </row>
    <row r="45" spans="1:12">
      <c r="A45" s="59">
        <v>20149</v>
      </c>
      <c r="B45" s="245" t="s">
        <v>320</v>
      </c>
      <c r="C45" s="245"/>
      <c r="D45" s="245"/>
      <c r="E45" s="245"/>
      <c r="F45" s="245"/>
      <c r="G45" s="246" t="s">
        <v>273</v>
      </c>
      <c r="H45" s="246"/>
      <c r="I45" s="60">
        <v>0</v>
      </c>
      <c r="J45" s="247">
        <v>3.61</v>
      </c>
      <c r="K45" s="248"/>
      <c r="L45" s="60">
        <v>3.61</v>
      </c>
    </row>
    <row r="46" spans="1:12">
      <c r="A46" s="59">
        <v>20151</v>
      </c>
      <c r="B46" s="245" t="s">
        <v>321</v>
      </c>
      <c r="C46" s="245"/>
      <c r="D46" s="245"/>
      <c r="E46" s="245"/>
      <c r="F46" s="245"/>
      <c r="G46" s="246" t="s">
        <v>273</v>
      </c>
      <c r="H46" s="246"/>
      <c r="I46" s="60">
        <v>0</v>
      </c>
      <c r="J46" s="247">
        <v>5.07</v>
      </c>
      <c r="K46" s="248"/>
      <c r="L46" s="60">
        <v>5.07</v>
      </c>
    </row>
    <row r="47" spans="1:12">
      <c r="A47" s="59">
        <v>20155</v>
      </c>
      <c r="B47" s="245" t="s">
        <v>322</v>
      </c>
      <c r="C47" s="245"/>
      <c r="D47" s="245"/>
      <c r="E47" s="245"/>
      <c r="F47" s="245"/>
      <c r="G47" s="246" t="s">
        <v>273</v>
      </c>
      <c r="H47" s="246"/>
      <c r="I47" s="60">
        <v>0</v>
      </c>
      <c r="J47" s="247">
        <v>4.25</v>
      </c>
      <c r="K47" s="248"/>
      <c r="L47" s="60">
        <v>4.25</v>
      </c>
    </row>
    <row r="48" spans="1:12">
      <c r="A48" s="59">
        <v>20157</v>
      </c>
      <c r="B48" s="245" t="s">
        <v>323</v>
      </c>
      <c r="C48" s="245"/>
      <c r="D48" s="245"/>
      <c r="E48" s="245"/>
      <c r="F48" s="245"/>
      <c r="G48" s="246" t="s">
        <v>273</v>
      </c>
      <c r="H48" s="246"/>
      <c r="I48" s="60">
        <v>0</v>
      </c>
      <c r="J48" s="247">
        <v>3.05</v>
      </c>
      <c r="K48" s="248"/>
      <c r="L48" s="60">
        <v>3.05</v>
      </c>
    </row>
    <row r="49" spans="1:12">
      <c r="A49" s="59">
        <v>20160</v>
      </c>
      <c r="B49" s="245" t="s">
        <v>324</v>
      </c>
      <c r="C49" s="245"/>
      <c r="D49" s="245"/>
      <c r="E49" s="245"/>
      <c r="F49" s="245"/>
      <c r="G49" s="246" t="s">
        <v>273</v>
      </c>
      <c r="H49" s="246"/>
      <c r="I49" s="60">
        <v>0</v>
      </c>
      <c r="J49" s="247">
        <v>1.52</v>
      </c>
      <c r="K49" s="248"/>
      <c r="L49" s="60">
        <v>1.52</v>
      </c>
    </row>
    <row r="50" spans="1:12">
      <c r="A50" s="59">
        <v>20162</v>
      </c>
      <c r="B50" s="245" t="s">
        <v>325</v>
      </c>
      <c r="C50" s="245"/>
      <c r="D50" s="245"/>
      <c r="E50" s="245"/>
      <c r="F50" s="245"/>
      <c r="G50" s="246" t="s">
        <v>326</v>
      </c>
      <c r="H50" s="246"/>
      <c r="I50" s="60">
        <v>0</v>
      </c>
      <c r="J50" s="249">
        <v>11.55</v>
      </c>
      <c r="K50" s="248"/>
      <c r="L50" s="61">
        <v>11.55</v>
      </c>
    </row>
    <row r="51" spans="1:12">
      <c r="A51" s="59">
        <v>20163</v>
      </c>
      <c r="B51" s="245" t="s">
        <v>327</v>
      </c>
      <c r="C51" s="245"/>
      <c r="D51" s="245"/>
      <c r="E51" s="245"/>
      <c r="F51" s="245"/>
      <c r="G51" s="246" t="s">
        <v>326</v>
      </c>
      <c r="H51" s="246"/>
      <c r="I51" s="60">
        <v>0</v>
      </c>
      <c r="J51" s="249">
        <v>11.55</v>
      </c>
      <c r="K51" s="248"/>
      <c r="L51" s="61">
        <v>11.55</v>
      </c>
    </row>
    <row r="52" spans="1:12">
      <c r="A52" s="59">
        <v>20190</v>
      </c>
      <c r="B52" s="245" t="s">
        <v>215</v>
      </c>
      <c r="C52" s="245"/>
      <c r="D52" s="245"/>
      <c r="E52" s="245"/>
      <c r="F52" s="245"/>
      <c r="G52" s="246" t="s">
        <v>273</v>
      </c>
      <c r="H52" s="246"/>
      <c r="I52" s="60">
        <v>0.12</v>
      </c>
      <c r="J52" s="247">
        <v>0</v>
      </c>
      <c r="K52" s="248"/>
      <c r="L52" s="60">
        <v>0.12</v>
      </c>
    </row>
    <row r="53" spans="1:12">
      <c r="A53" s="59">
        <v>20200</v>
      </c>
      <c r="B53" s="245" t="s">
        <v>328</v>
      </c>
      <c r="C53" s="245"/>
      <c r="D53" s="245"/>
      <c r="E53" s="245"/>
      <c r="F53" s="245"/>
      <c r="G53" s="246" t="s">
        <v>273</v>
      </c>
      <c r="H53" s="246"/>
      <c r="I53" s="60">
        <v>1.83</v>
      </c>
      <c r="J53" s="247">
        <v>0</v>
      </c>
      <c r="K53" s="248"/>
      <c r="L53" s="60">
        <v>1.83</v>
      </c>
    </row>
    <row r="54" spans="1:12">
      <c r="A54" s="59">
        <v>20201</v>
      </c>
      <c r="B54" s="245" t="s">
        <v>329</v>
      </c>
      <c r="C54" s="245"/>
      <c r="D54" s="245"/>
      <c r="E54" s="245"/>
      <c r="F54" s="245"/>
      <c r="G54" s="246" t="s">
        <v>273</v>
      </c>
      <c r="H54" s="246"/>
      <c r="I54" s="60">
        <v>0</v>
      </c>
      <c r="J54" s="247">
        <v>0.62</v>
      </c>
      <c r="K54" s="248"/>
      <c r="L54" s="60">
        <v>0.62</v>
      </c>
    </row>
    <row r="55" spans="1:12">
      <c r="A55" s="59">
        <v>20202</v>
      </c>
      <c r="B55" s="245" t="s">
        <v>330</v>
      </c>
      <c r="C55" s="245"/>
      <c r="D55" s="245"/>
      <c r="E55" s="245"/>
      <c r="F55" s="245"/>
      <c r="G55" s="246" t="s">
        <v>273</v>
      </c>
      <c r="H55" s="246"/>
      <c r="I55" s="60">
        <v>0</v>
      </c>
      <c r="J55" s="247">
        <v>2.0299999999999998</v>
      </c>
      <c r="K55" s="248"/>
      <c r="L55" s="60">
        <v>2.0299999999999998</v>
      </c>
    </row>
    <row r="56" spans="1:12">
      <c r="A56" s="59">
        <v>20203</v>
      </c>
      <c r="B56" s="245" t="s">
        <v>331</v>
      </c>
      <c r="C56" s="245"/>
      <c r="D56" s="245"/>
      <c r="E56" s="245"/>
      <c r="F56" s="245"/>
      <c r="G56" s="246" t="s">
        <v>273</v>
      </c>
      <c r="H56" s="246"/>
      <c r="I56" s="60">
        <v>0</v>
      </c>
      <c r="J56" s="247">
        <v>1.33</v>
      </c>
      <c r="K56" s="248"/>
      <c r="L56" s="60">
        <v>1.33</v>
      </c>
    </row>
    <row r="57" spans="1:12" ht="15" customHeight="1">
      <c r="A57" s="59">
        <v>20210</v>
      </c>
      <c r="B57" s="255" t="s">
        <v>332</v>
      </c>
      <c r="C57" s="256"/>
      <c r="D57" s="256"/>
      <c r="E57" s="256"/>
      <c r="F57" s="257"/>
      <c r="G57" s="246" t="s">
        <v>273</v>
      </c>
      <c r="H57" s="246"/>
      <c r="I57" s="62">
        <v>113.16</v>
      </c>
      <c r="J57" s="249">
        <v>40.64</v>
      </c>
      <c r="K57" s="248"/>
      <c r="L57" s="62">
        <v>153.80000000000001</v>
      </c>
    </row>
    <row r="58" spans="1:12">
      <c r="A58" s="59">
        <v>20212</v>
      </c>
      <c r="B58" s="245" t="s">
        <v>216</v>
      </c>
      <c r="C58" s="245"/>
      <c r="D58" s="245"/>
      <c r="E58" s="245"/>
      <c r="F58" s="245"/>
      <c r="G58" s="246" t="s">
        <v>273</v>
      </c>
      <c r="H58" s="246"/>
      <c r="I58" s="62">
        <v>128.34</v>
      </c>
      <c r="J58" s="249">
        <v>43.23</v>
      </c>
      <c r="K58" s="248"/>
      <c r="L58" s="62">
        <v>171.57</v>
      </c>
    </row>
    <row r="59" spans="1:12">
      <c r="A59" s="59">
        <v>20302</v>
      </c>
      <c r="B59" s="245" t="s">
        <v>217</v>
      </c>
      <c r="C59" s="245"/>
      <c r="D59" s="245"/>
      <c r="E59" s="245"/>
      <c r="F59" s="245"/>
      <c r="G59" s="246" t="s">
        <v>281</v>
      </c>
      <c r="H59" s="246"/>
      <c r="I59" s="62">
        <v>757.65</v>
      </c>
      <c r="J59" s="250">
        <v>486.71</v>
      </c>
      <c r="K59" s="248"/>
      <c r="L59" s="63">
        <v>1244.3599999999999</v>
      </c>
    </row>
    <row r="60" spans="1:12">
      <c r="A60" s="59">
        <v>20303</v>
      </c>
      <c r="B60" s="245" t="s">
        <v>333</v>
      </c>
      <c r="C60" s="245"/>
      <c r="D60" s="245"/>
      <c r="E60" s="245"/>
      <c r="F60" s="245"/>
      <c r="G60" s="246" t="s">
        <v>334</v>
      </c>
      <c r="H60" s="246"/>
      <c r="I60" s="63">
        <v>1248.3800000000001</v>
      </c>
      <c r="J60" s="250">
        <v>821.24</v>
      </c>
      <c r="K60" s="248"/>
      <c r="L60" s="63">
        <v>2069.62</v>
      </c>
    </row>
    <row r="61" spans="1:12">
      <c r="A61" s="59">
        <v>20400</v>
      </c>
      <c r="B61" s="245" t="s">
        <v>218</v>
      </c>
      <c r="C61" s="245"/>
      <c r="D61" s="245"/>
      <c r="E61" s="245"/>
      <c r="F61" s="245"/>
      <c r="G61" s="246" t="s">
        <v>281</v>
      </c>
      <c r="H61" s="246"/>
      <c r="I61" s="62">
        <v>736.4</v>
      </c>
      <c r="J61" s="254">
        <v>1300.8699999999999</v>
      </c>
      <c r="K61" s="248"/>
      <c r="L61" s="63">
        <v>2037.27</v>
      </c>
    </row>
    <row r="62" spans="1:12">
      <c r="A62" s="59">
        <v>20501</v>
      </c>
      <c r="B62" s="245" t="s">
        <v>219</v>
      </c>
      <c r="C62" s="245"/>
      <c r="D62" s="245"/>
      <c r="E62" s="245"/>
      <c r="F62" s="245"/>
      <c r="G62" s="246" t="s">
        <v>281</v>
      </c>
      <c r="H62" s="246"/>
      <c r="I62" s="63">
        <v>2202.33</v>
      </c>
      <c r="J62" s="250">
        <v>469.11</v>
      </c>
      <c r="K62" s="248"/>
      <c r="L62" s="63">
        <v>2671.44</v>
      </c>
    </row>
    <row r="63" spans="1:12">
      <c r="A63" s="59">
        <v>20600</v>
      </c>
      <c r="B63" s="245" t="s">
        <v>220</v>
      </c>
      <c r="C63" s="245"/>
      <c r="D63" s="245"/>
      <c r="E63" s="245"/>
      <c r="F63" s="245"/>
      <c r="G63" s="246" t="s">
        <v>273</v>
      </c>
      <c r="H63" s="246"/>
      <c r="I63" s="61">
        <v>27.69</v>
      </c>
      <c r="J63" s="249">
        <v>11.95</v>
      </c>
      <c r="K63" s="248"/>
      <c r="L63" s="61">
        <v>39.64</v>
      </c>
    </row>
    <row r="64" spans="1:12">
      <c r="A64" s="59">
        <v>20701</v>
      </c>
      <c r="B64" s="245" t="s">
        <v>230</v>
      </c>
      <c r="C64" s="245"/>
      <c r="D64" s="245"/>
      <c r="E64" s="245"/>
      <c r="F64" s="245"/>
      <c r="G64" s="246" t="s">
        <v>273</v>
      </c>
      <c r="H64" s="246"/>
      <c r="I64" s="60">
        <v>2.69</v>
      </c>
      <c r="J64" s="247">
        <v>2.67</v>
      </c>
      <c r="K64" s="248"/>
      <c r="L64" s="60">
        <v>5.36</v>
      </c>
    </row>
    <row r="65" spans="1:12">
      <c r="A65" s="59">
        <v>20702</v>
      </c>
      <c r="B65" s="245" t="s">
        <v>335</v>
      </c>
      <c r="C65" s="245"/>
      <c r="D65" s="245"/>
      <c r="E65" s="245"/>
      <c r="F65" s="245"/>
      <c r="G65" s="246" t="s">
        <v>273</v>
      </c>
      <c r="H65" s="246"/>
      <c r="I65" s="60">
        <v>2.8</v>
      </c>
      <c r="J65" s="247">
        <v>1.46</v>
      </c>
      <c r="K65" s="248"/>
      <c r="L65" s="60">
        <v>4.26</v>
      </c>
    </row>
    <row r="66" spans="1:12">
      <c r="A66" s="59">
        <v>20703</v>
      </c>
      <c r="B66" s="245" t="s">
        <v>336</v>
      </c>
      <c r="C66" s="245"/>
      <c r="D66" s="245"/>
      <c r="E66" s="245"/>
      <c r="F66" s="245"/>
      <c r="G66" s="246" t="s">
        <v>273</v>
      </c>
      <c r="H66" s="246"/>
      <c r="I66" s="60">
        <v>0.27</v>
      </c>
      <c r="J66" s="247">
        <v>7.0000000000000007E-2</v>
      </c>
      <c r="K66" s="248"/>
      <c r="L66" s="60">
        <v>0.34</v>
      </c>
    </row>
    <row r="67" spans="1:12">
      <c r="A67" s="59">
        <v>20801</v>
      </c>
      <c r="B67" s="245" t="s">
        <v>337</v>
      </c>
      <c r="C67" s="245"/>
      <c r="D67" s="245"/>
      <c r="E67" s="245"/>
      <c r="F67" s="245"/>
      <c r="G67" s="246" t="s">
        <v>301</v>
      </c>
      <c r="H67" s="246"/>
      <c r="I67" s="60">
        <v>0</v>
      </c>
      <c r="J67" s="250">
        <v>124.82</v>
      </c>
      <c r="K67" s="248"/>
      <c r="L67" s="62">
        <v>124.82</v>
      </c>
    </row>
    <row r="68" spans="1:12">
      <c r="A68" s="59">
        <v>20807</v>
      </c>
      <c r="B68" s="245" t="s">
        <v>338</v>
      </c>
      <c r="C68" s="245"/>
      <c r="D68" s="245"/>
      <c r="E68" s="245"/>
      <c r="F68" s="245"/>
      <c r="G68" s="246" t="s">
        <v>301</v>
      </c>
      <c r="H68" s="246"/>
      <c r="I68" s="62">
        <v>200</v>
      </c>
      <c r="J68" s="249">
        <v>48.24</v>
      </c>
      <c r="K68" s="248"/>
      <c r="L68" s="62">
        <v>248.24</v>
      </c>
    </row>
    <row r="69" spans="1:12">
      <c r="A69" s="59">
        <v>20808</v>
      </c>
      <c r="B69" s="245" t="s">
        <v>339</v>
      </c>
      <c r="C69" s="245"/>
      <c r="D69" s="245"/>
      <c r="E69" s="245"/>
      <c r="F69" s="245"/>
      <c r="G69" s="246" t="s">
        <v>281</v>
      </c>
      <c r="H69" s="246"/>
      <c r="I69" s="62">
        <v>134.87</v>
      </c>
      <c r="J69" s="250">
        <v>169.83</v>
      </c>
      <c r="K69" s="248"/>
      <c r="L69" s="62">
        <v>304.7</v>
      </c>
    </row>
    <row r="70" spans="1:12">
      <c r="A70" s="59">
        <v>21001</v>
      </c>
      <c r="B70" s="245" t="s">
        <v>340</v>
      </c>
      <c r="C70" s="245"/>
      <c r="D70" s="245"/>
      <c r="E70" s="245"/>
      <c r="F70" s="245"/>
      <c r="G70" s="246" t="s">
        <v>301</v>
      </c>
      <c r="H70" s="246"/>
      <c r="I70" s="62">
        <v>175.49</v>
      </c>
      <c r="J70" s="249">
        <v>35.69</v>
      </c>
      <c r="K70" s="248"/>
      <c r="L70" s="62">
        <v>211.18</v>
      </c>
    </row>
    <row r="71" spans="1:12">
      <c r="A71" s="59">
        <v>21002</v>
      </c>
      <c r="B71" s="245" t="s">
        <v>341</v>
      </c>
      <c r="C71" s="245"/>
      <c r="D71" s="245"/>
      <c r="E71" s="245"/>
      <c r="F71" s="245"/>
      <c r="G71" s="246" t="s">
        <v>301</v>
      </c>
      <c r="H71" s="246"/>
      <c r="I71" s="62">
        <v>112.78</v>
      </c>
      <c r="J71" s="249">
        <v>33.299999999999997</v>
      </c>
      <c r="K71" s="248"/>
      <c r="L71" s="62">
        <v>146.08000000000001</v>
      </c>
    </row>
    <row r="72" spans="1:12">
      <c r="A72" s="59">
        <v>21003</v>
      </c>
      <c r="B72" s="245" t="s">
        <v>342</v>
      </c>
      <c r="C72" s="245"/>
      <c r="D72" s="245"/>
      <c r="E72" s="245"/>
      <c r="F72" s="245"/>
      <c r="G72" s="246" t="s">
        <v>301</v>
      </c>
      <c r="H72" s="246"/>
      <c r="I72" s="62">
        <v>159.72</v>
      </c>
      <c r="J72" s="249">
        <v>35.04</v>
      </c>
      <c r="K72" s="248"/>
      <c r="L72" s="62">
        <v>194.76</v>
      </c>
    </row>
    <row r="73" spans="1:12">
      <c r="A73" s="59">
        <v>21301</v>
      </c>
      <c r="B73" s="245" t="s">
        <v>221</v>
      </c>
      <c r="C73" s="245"/>
      <c r="D73" s="245"/>
      <c r="E73" s="245"/>
      <c r="F73" s="245"/>
      <c r="G73" s="246" t="s">
        <v>273</v>
      </c>
      <c r="H73" s="246"/>
      <c r="I73" s="62">
        <v>134.24</v>
      </c>
      <c r="J73" s="247">
        <v>9.73</v>
      </c>
      <c r="K73" s="248"/>
      <c r="L73" s="62">
        <v>143.97</v>
      </c>
    </row>
    <row r="74" spans="1:12">
      <c r="A74" s="59">
        <v>21399</v>
      </c>
      <c r="B74" s="245" t="s">
        <v>225</v>
      </c>
      <c r="C74" s="245"/>
      <c r="D74" s="245"/>
      <c r="E74" s="245"/>
      <c r="F74" s="245"/>
      <c r="G74" s="246" t="s">
        <v>292</v>
      </c>
      <c r="H74" s="246"/>
      <c r="I74" s="60">
        <v>5.93</v>
      </c>
      <c r="J74" s="247">
        <v>0</v>
      </c>
      <c r="K74" s="248"/>
      <c r="L74" s="60">
        <v>5.93</v>
      </c>
    </row>
    <row r="75" spans="1:12">
      <c r="A75" s="59">
        <v>21400</v>
      </c>
      <c r="B75" s="245" t="s">
        <v>226</v>
      </c>
      <c r="C75" s="245"/>
      <c r="D75" s="245"/>
      <c r="E75" s="245"/>
      <c r="F75" s="245"/>
      <c r="G75" s="246" t="s">
        <v>292</v>
      </c>
      <c r="H75" s="246"/>
      <c r="I75" s="60">
        <v>7.42</v>
      </c>
      <c r="J75" s="247">
        <v>0</v>
      </c>
      <c r="K75" s="248"/>
      <c r="L75" s="60">
        <v>7.42</v>
      </c>
    </row>
    <row r="76" spans="1:12">
      <c r="A76" s="59">
        <v>21401</v>
      </c>
      <c r="B76" s="245" t="s">
        <v>227</v>
      </c>
      <c r="C76" s="245"/>
      <c r="D76" s="245"/>
      <c r="E76" s="245"/>
      <c r="F76" s="245"/>
      <c r="G76" s="246" t="s">
        <v>343</v>
      </c>
      <c r="H76" s="246"/>
      <c r="I76" s="60">
        <v>0.7</v>
      </c>
      <c r="J76" s="247">
        <v>0</v>
      </c>
      <c r="K76" s="248"/>
      <c r="L76" s="60">
        <v>0.7</v>
      </c>
    </row>
    <row r="77" spans="1:12">
      <c r="A77" s="59">
        <v>21601</v>
      </c>
      <c r="B77" s="245" t="s">
        <v>344</v>
      </c>
      <c r="C77" s="245"/>
      <c r="D77" s="245"/>
      <c r="E77" s="245"/>
      <c r="F77" s="245"/>
      <c r="G77" s="246" t="s">
        <v>273</v>
      </c>
      <c r="H77" s="246"/>
      <c r="I77" s="61">
        <v>13.06</v>
      </c>
      <c r="J77" s="247">
        <v>0</v>
      </c>
      <c r="K77" s="248"/>
      <c r="L77" s="61">
        <v>13.06</v>
      </c>
    </row>
    <row r="78" spans="1:12">
      <c r="A78" s="59">
        <v>21602</v>
      </c>
      <c r="B78" s="245" t="s">
        <v>345</v>
      </c>
      <c r="C78" s="245"/>
      <c r="D78" s="245"/>
      <c r="E78" s="245"/>
      <c r="F78" s="245"/>
      <c r="G78" s="246" t="s">
        <v>273</v>
      </c>
      <c r="H78" s="246"/>
      <c r="I78" s="61">
        <v>12.98</v>
      </c>
      <c r="J78" s="247">
        <v>0</v>
      </c>
      <c r="K78" s="248"/>
      <c r="L78" s="61">
        <v>12.98</v>
      </c>
    </row>
    <row r="79" spans="1:12">
      <c r="A79" s="58">
        <v>165</v>
      </c>
      <c r="B79" s="251" t="s">
        <v>253</v>
      </c>
      <c r="C79" s="251"/>
      <c r="D79" s="251"/>
      <c r="E79" s="251"/>
      <c r="F79" s="251"/>
      <c r="G79" s="252"/>
      <c r="H79" s="251"/>
      <c r="I79" s="253"/>
      <c r="J79" s="253"/>
      <c r="K79" s="251"/>
      <c r="L79" s="253"/>
    </row>
    <row r="80" spans="1:12">
      <c r="A80" s="59">
        <v>30000</v>
      </c>
      <c r="B80" s="245" t="s">
        <v>253</v>
      </c>
      <c r="C80" s="245"/>
      <c r="D80" s="245"/>
      <c r="E80" s="245"/>
      <c r="F80" s="245"/>
      <c r="G80" s="246"/>
      <c r="H80" s="246"/>
      <c r="I80" s="60">
        <v>0</v>
      </c>
      <c r="J80" s="247">
        <v>0</v>
      </c>
      <c r="K80" s="248"/>
      <c r="L80" s="60">
        <v>0</v>
      </c>
    </row>
    <row r="81" spans="1:12">
      <c r="A81" s="59">
        <v>30101</v>
      </c>
      <c r="B81" s="245" t="s">
        <v>346</v>
      </c>
      <c r="C81" s="245"/>
      <c r="D81" s="245"/>
      <c r="E81" s="245"/>
      <c r="F81" s="245"/>
      <c r="G81" s="246" t="s">
        <v>292</v>
      </c>
      <c r="H81" s="246"/>
      <c r="I81" s="61">
        <v>20.83</v>
      </c>
      <c r="J81" s="247">
        <v>7.29</v>
      </c>
      <c r="K81" s="248"/>
      <c r="L81" s="61">
        <v>28.12</v>
      </c>
    </row>
    <row r="82" spans="1:12">
      <c r="A82" s="59">
        <v>30104</v>
      </c>
      <c r="B82" s="245" t="s">
        <v>347</v>
      </c>
      <c r="C82" s="245"/>
      <c r="D82" s="245"/>
      <c r="E82" s="245"/>
      <c r="F82" s="245"/>
      <c r="G82" s="246" t="s">
        <v>292</v>
      </c>
      <c r="H82" s="246"/>
      <c r="I82" s="61">
        <v>40.83</v>
      </c>
      <c r="J82" s="247">
        <v>0</v>
      </c>
      <c r="K82" s="248"/>
      <c r="L82" s="61">
        <v>40.83</v>
      </c>
    </row>
    <row r="83" spans="1:12">
      <c r="A83" s="59">
        <v>30105</v>
      </c>
      <c r="B83" s="245" t="s">
        <v>348</v>
      </c>
      <c r="C83" s="245"/>
      <c r="D83" s="245"/>
      <c r="E83" s="245"/>
      <c r="F83" s="245"/>
      <c r="G83" s="246" t="s">
        <v>292</v>
      </c>
      <c r="H83" s="246"/>
      <c r="I83" s="61">
        <v>40.83</v>
      </c>
      <c r="J83" s="247">
        <v>6.58</v>
      </c>
      <c r="K83" s="248"/>
      <c r="L83" s="61">
        <v>47.41</v>
      </c>
    </row>
    <row r="84" spans="1:12">
      <c r="A84" s="59">
        <v>30106</v>
      </c>
      <c r="B84" s="245" t="s">
        <v>349</v>
      </c>
      <c r="C84" s="245"/>
      <c r="D84" s="245"/>
      <c r="E84" s="245"/>
      <c r="F84" s="245"/>
      <c r="G84" s="246" t="s">
        <v>292</v>
      </c>
      <c r="H84" s="246"/>
      <c r="I84" s="61">
        <v>20.83</v>
      </c>
      <c r="J84" s="247">
        <v>0</v>
      </c>
      <c r="K84" s="248"/>
      <c r="L84" s="61">
        <v>20.83</v>
      </c>
    </row>
    <row r="85" spans="1:12">
      <c r="A85" s="59">
        <v>30110</v>
      </c>
      <c r="B85" s="245" t="s">
        <v>350</v>
      </c>
      <c r="C85" s="245"/>
      <c r="D85" s="245"/>
      <c r="E85" s="245"/>
      <c r="F85" s="245"/>
      <c r="G85" s="246" t="s">
        <v>351</v>
      </c>
      <c r="H85" s="246"/>
      <c r="I85" s="60">
        <v>0.28999999999999998</v>
      </c>
      <c r="J85" s="247">
        <v>0</v>
      </c>
      <c r="K85" s="248"/>
      <c r="L85" s="60">
        <v>0.28999999999999998</v>
      </c>
    </row>
    <row r="86" spans="1:12">
      <c r="A86" s="59">
        <v>30112</v>
      </c>
      <c r="B86" s="245" t="s">
        <v>352</v>
      </c>
      <c r="C86" s="245"/>
      <c r="D86" s="245"/>
      <c r="E86" s="245"/>
      <c r="F86" s="245"/>
      <c r="G86" s="246" t="s">
        <v>334</v>
      </c>
      <c r="H86" s="246"/>
      <c r="I86" s="61">
        <v>46.81</v>
      </c>
      <c r="J86" s="249">
        <v>62.21</v>
      </c>
      <c r="K86" s="248"/>
      <c r="L86" s="62">
        <v>109.02</v>
      </c>
    </row>
    <row r="87" spans="1:12">
      <c r="A87" s="59">
        <v>30113</v>
      </c>
      <c r="B87" s="245" t="s">
        <v>353</v>
      </c>
      <c r="C87" s="245"/>
      <c r="D87" s="245"/>
      <c r="E87" s="245"/>
      <c r="F87" s="245"/>
      <c r="G87" s="246" t="s">
        <v>334</v>
      </c>
      <c r="H87" s="246"/>
      <c r="I87" s="61">
        <v>46.81</v>
      </c>
      <c r="J87" s="249">
        <v>62.21</v>
      </c>
      <c r="K87" s="248"/>
      <c r="L87" s="62">
        <v>109.02</v>
      </c>
    </row>
    <row r="88" spans="1:12">
      <c r="A88" s="59">
        <v>30114</v>
      </c>
      <c r="B88" s="245" t="s">
        <v>354</v>
      </c>
      <c r="C88" s="245"/>
      <c r="D88" s="245"/>
      <c r="E88" s="245"/>
      <c r="F88" s="245"/>
      <c r="G88" s="246" t="s">
        <v>334</v>
      </c>
      <c r="H88" s="246"/>
      <c r="I88" s="61">
        <v>93.63</v>
      </c>
      <c r="J88" s="250">
        <v>124.43</v>
      </c>
      <c r="K88" s="248"/>
      <c r="L88" s="62">
        <v>218.06</v>
      </c>
    </row>
    <row r="89" spans="1:12">
      <c r="A89" s="59">
        <v>30116</v>
      </c>
      <c r="B89" s="245" t="s">
        <v>355</v>
      </c>
      <c r="C89" s="245"/>
      <c r="D89" s="245"/>
      <c r="E89" s="245"/>
      <c r="F89" s="245"/>
      <c r="G89" s="246" t="s">
        <v>334</v>
      </c>
      <c r="H89" s="246"/>
      <c r="I89" s="61">
        <v>93.63</v>
      </c>
      <c r="J89" s="250">
        <v>124.43</v>
      </c>
      <c r="K89" s="248"/>
      <c r="L89" s="62">
        <v>218.06</v>
      </c>
    </row>
    <row r="90" spans="1:12">
      <c r="A90" s="58">
        <v>166</v>
      </c>
      <c r="B90" s="251" t="s">
        <v>254</v>
      </c>
      <c r="C90" s="251"/>
      <c r="D90" s="251"/>
      <c r="E90" s="251"/>
      <c r="F90" s="251"/>
      <c r="G90" s="252"/>
      <c r="H90" s="251"/>
      <c r="I90" s="253"/>
      <c r="J90" s="253"/>
      <c r="K90" s="251"/>
      <c r="L90" s="253"/>
    </row>
    <row r="91" spans="1:12">
      <c r="A91" s="59">
        <v>40000</v>
      </c>
      <c r="B91" s="245" t="s">
        <v>356</v>
      </c>
      <c r="C91" s="245"/>
      <c r="D91" s="245"/>
      <c r="E91" s="245"/>
      <c r="F91" s="245"/>
      <c r="G91" s="246"/>
      <c r="H91" s="246"/>
      <c r="I91" s="60">
        <v>0</v>
      </c>
      <c r="J91" s="247">
        <v>0</v>
      </c>
      <c r="K91" s="248"/>
      <c r="L91" s="60">
        <v>0</v>
      </c>
    </row>
    <row r="92" spans="1:12">
      <c r="A92" s="59">
        <v>40101</v>
      </c>
      <c r="B92" s="245" t="s">
        <v>357</v>
      </c>
      <c r="C92" s="245"/>
      <c r="D92" s="245"/>
      <c r="E92" s="245"/>
      <c r="F92" s="245"/>
      <c r="G92" s="246" t="s">
        <v>292</v>
      </c>
      <c r="H92" s="246"/>
      <c r="I92" s="60">
        <v>0</v>
      </c>
      <c r="J92" s="249">
        <v>25.99</v>
      </c>
      <c r="K92" s="248"/>
      <c r="L92" s="61">
        <v>25.99</v>
      </c>
    </row>
    <row r="93" spans="1:12">
      <c r="A93" s="59">
        <v>40103</v>
      </c>
      <c r="B93" s="245" t="s">
        <v>231</v>
      </c>
      <c r="C93" s="245"/>
      <c r="D93" s="245"/>
      <c r="E93" s="245"/>
      <c r="F93" s="245"/>
      <c r="G93" s="246" t="s">
        <v>292</v>
      </c>
      <c r="H93" s="246"/>
      <c r="I93" s="60">
        <v>0</v>
      </c>
      <c r="J93" s="249">
        <v>32.909999999999997</v>
      </c>
      <c r="K93" s="248"/>
      <c r="L93" s="61">
        <v>32.909999999999997</v>
      </c>
    </row>
    <row r="94" spans="1:12">
      <c r="A94" s="59">
        <v>40104</v>
      </c>
      <c r="B94" s="245" t="s">
        <v>358</v>
      </c>
      <c r="C94" s="245"/>
      <c r="D94" s="245"/>
      <c r="E94" s="245"/>
      <c r="F94" s="245"/>
      <c r="G94" s="246" t="s">
        <v>292</v>
      </c>
      <c r="H94" s="246"/>
      <c r="I94" s="60">
        <v>0</v>
      </c>
      <c r="J94" s="249">
        <v>36.97</v>
      </c>
      <c r="K94" s="248"/>
      <c r="L94" s="61">
        <v>36.97</v>
      </c>
    </row>
    <row r="95" spans="1:12">
      <c r="A95" s="59">
        <v>40902</v>
      </c>
      <c r="B95" s="245" t="s">
        <v>232</v>
      </c>
      <c r="C95" s="245"/>
      <c r="D95" s="245"/>
      <c r="E95" s="245"/>
      <c r="F95" s="245"/>
      <c r="G95" s="246" t="s">
        <v>292</v>
      </c>
      <c r="H95" s="246"/>
      <c r="I95" s="60">
        <v>0</v>
      </c>
      <c r="J95" s="249">
        <v>17.22</v>
      </c>
      <c r="K95" s="248"/>
      <c r="L95" s="61">
        <v>17.22</v>
      </c>
    </row>
    <row r="96" spans="1:12">
      <c r="A96" s="59">
        <v>40904</v>
      </c>
      <c r="B96" s="245" t="s">
        <v>359</v>
      </c>
      <c r="C96" s="245"/>
      <c r="D96" s="245"/>
      <c r="E96" s="245"/>
      <c r="F96" s="245"/>
      <c r="G96" s="246" t="s">
        <v>292</v>
      </c>
      <c r="H96" s="246"/>
      <c r="I96" s="60">
        <v>0.35</v>
      </c>
      <c r="J96" s="247">
        <v>2.46</v>
      </c>
      <c r="K96" s="248"/>
      <c r="L96" s="60">
        <v>2.81</v>
      </c>
    </row>
    <row r="97" spans="1:12">
      <c r="A97" s="59">
        <v>40905</v>
      </c>
      <c r="B97" s="245" t="s">
        <v>360</v>
      </c>
      <c r="C97" s="245"/>
      <c r="D97" s="245"/>
      <c r="E97" s="245"/>
      <c r="F97" s="245"/>
      <c r="G97" s="246" t="s">
        <v>273</v>
      </c>
      <c r="H97" s="246"/>
      <c r="I97" s="60">
        <v>7.0000000000000007E-2</v>
      </c>
      <c r="J97" s="247">
        <v>0.25</v>
      </c>
      <c r="K97" s="248"/>
      <c r="L97" s="60">
        <v>0.32</v>
      </c>
    </row>
    <row r="98" spans="1:12">
      <c r="A98" s="59">
        <v>41001</v>
      </c>
      <c r="B98" s="245" t="s">
        <v>361</v>
      </c>
      <c r="C98" s="245"/>
      <c r="D98" s="245"/>
      <c r="E98" s="245"/>
      <c r="F98" s="245"/>
      <c r="G98" s="246" t="s">
        <v>292</v>
      </c>
      <c r="H98" s="246"/>
      <c r="I98" s="60">
        <v>0</v>
      </c>
      <c r="J98" s="249">
        <v>29.68</v>
      </c>
      <c r="K98" s="248"/>
      <c r="L98" s="61">
        <v>29.68</v>
      </c>
    </row>
    <row r="99" spans="1:12">
      <c r="A99" s="59">
        <v>41002</v>
      </c>
      <c r="B99" s="245" t="s">
        <v>362</v>
      </c>
      <c r="C99" s="245"/>
      <c r="D99" s="245"/>
      <c r="E99" s="245"/>
      <c r="F99" s="245"/>
      <c r="G99" s="246" t="s">
        <v>273</v>
      </c>
      <c r="H99" s="246"/>
      <c r="I99" s="60">
        <v>0</v>
      </c>
      <c r="J99" s="247">
        <v>4.05</v>
      </c>
      <c r="K99" s="248"/>
      <c r="L99" s="60">
        <v>4.05</v>
      </c>
    </row>
    <row r="100" spans="1:12">
      <c r="A100" s="59">
        <v>41003</v>
      </c>
      <c r="B100" s="245" t="s">
        <v>363</v>
      </c>
      <c r="C100" s="245"/>
      <c r="D100" s="245"/>
      <c r="E100" s="245"/>
      <c r="F100" s="245"/>
      <c r="G100" s="246" t="s">
        <v>292</v>
      </c>
      <c r="H100" s="246"/>
      <c r="I100" s="60">
        <v>0</v>
      </c>
      <c r="J100" s="249">
        <v>20.260000000000002</v>
      </c>
      <c r="K100" s="248"/>
      <c r="L100" s="61">
        <v>20.260000000000002</v>
      </c>
    </row>
    <row r="101" spans="1:12">
      <c r="A101" s="59">
        <v>41004</v>
      </c>
      <c r="B101" s="245" t="s">
        <v>364</v>
      </c>
      <c r="C101" s="245"/>
      <c r="D101" s="245"/>
      <c r="E101" s="245"/>
      <c r="F101" s="245"/>
      <c r="G101" s="246" t="s">
        <v>292</v>
      </c>
      <c r="H101" s="246"/>
      <c r="I101" s="60">
        <v>1.28</v>
      </c>
      <c r="J101" s="247">
        <v>0</v>
      </c>
      <c r="K101" s="248"/>
      <c r="L101" s="60">
        <v>1.28</v>
      </c>
    </row>
    <row r="102" spans="1:12">
      <c r="A102" s="59">
        <v>41005</v>
      </c>
      <c r="B102" s="245" t="s">
        <v>365</v>
      </c>
      <c r="C102" s="245"/>
      <c r="D102" s="245"/>
      <c r="E102" s="245"/>
      <c r="F102" s="245"/>
      <c r="G102" s="246" t="s">
        <v>292</v>
      </c>
      <c r="H102" s="246"/>
      <c r="I102" s="60">
        <v>0.65</v>
      </c>
      <c r="J102" s="247">
        <v>0</v>
      </c>
      <c r="K102" s="248"/>
      <c r="L102" s="60">
        <v>0.65</v>
      </c>
    </row>
    <row r="103" spans="1:12">
      <c r="A103" s="59">
        <v>41006</v>
      </c>
      <c r="B103" s="245" t="s">
        <v>366</v>
      </c>
      <c r="C103" s="245"/>
      <c r="D103" s="245"/>
      <c r="E103" s="245"/>
      <c r="F103" s="245"/>
      <c r="G103" s="246" t="s">
        <v>367</v>
      </c>
      <c r="H103" s="246"/>
      <c r="I103" s="60">
        <v>1.03</v>
      </c>
      <c r="J103" s="247">
        <v>0</v>
      </c>
      <c r="K103" s="248"/>
      <c r="L103" s="60">
        <v>1.03</v>
      </c>
    </row>
    <row r="104" spans="1:12">
      <c r="A104" s="59">
        <v>41007</v>
      </c>
      <c r="B104" s="245" t="s">
        <v>368</v>
      </c>
      <c r="C104" s="245"/>
      <c r="D104" s="245"/>
      <c r="E104" s="245"/>
      <c r="F104" s="245"/>
      <c r="G104" s="246" t="s">
        <v>273</v>
      </c>
      <c r="H104" s="246"/>
      <c r="I104" s="60">
        <v>0.22</v>
      </c>
      <c r="J104" s="247">
        <v>0</v>
      </c>
      <c r="K104" s="248"/>
      <c r="L104" s="60">
        <v>0.22</v>
      </c>
    </row>
    <row r="105" spans="1:12">
      <c r="A105" s="59">
        <v>41008</v>
      </c>
      <c r="B105" s="245" t="s">
        <v>369</v>
      </c>
      <c r="C105" s="245"/>
      <c r="D105" s="245"/>
      <c r="E105" s="245"/>
      <c r="F105" s="245"/>
      <c r="G105" s="246" t="s">
        <v>292</v>
      </c>
      <c r="H105" s="246"/>
      <c r="I105" s="60">
        <v>2.2799999999999998</v>
      </c>
      <c r="J105" s="247">
        <v>0</v>
      </c>
      <c r="K105" s="248"/>
      <c r="L105" s="60">
        <v>2.2799999999999998</v>
      </c>
    </row>
    <row r="106" spans="1:12">
      <c r="A106" s="59">
        <v>41009</v>
      </c>
      <c r="B106" s="245" t="s">
        <v>370</v>
      </c>
      <c r="C106" s="245"/>
      <c r="D106" s="245"/>
      <c r="E106" s="245"/>
      <c r="F106" s="245"/>
      <c r="G106" s="246" t="s">
        <v>292</v>
      </c>
      <c r="H106" s="246"/>
      <c r="I106" s="60">
        <v>1.1599999999999999</v>
      </c>
      <c r="J106" s="247">
        <v>0</v>
      </c>
      <c r="K106" s="248"/>
      <c r="L106" s="60">
        <v>1.1599999999999999</v>
      </c>
    </row>
    <row r="107" spans="1:12">
      <c r="A107" s="59">
        <v>41010</v>
      </c>
      <c r="B107" s="245" t="s">
        <v>371</v>
      </c>
      <c r="C107" s="245"/>
      <c r="D107" s="245"/>
      <c r="E107" s="245"/>
      <c r="F107" s="245"/>
      <c r="G107" s="246" t="s">
        <v>292</v>
      </c>
      <c r="H107" s="246"/>
      <c r="I107" s="60">
        <v>0.65</v>
      </c>
      <c r="J107" s="247">
        <v>0</v>
      </c>
      <c r="K107" s="248"/>
      <c r="L107" s="60">
        <v>0.65</v>
      </c>
    </row>
    <row r="108" spans="1:12">
      <c r="A108" s="59">
        <v>41140</v>
      </c>
      <c r="B108" s="245" t="s">
        <v>372</v>
      </c>
      <c r="C108" s="245"/>
      <c r="D108" s="245"/>
      <c r="E108" s="245"/>
      <c r="F108" s="245"/>
      <c r="G108" s="246" t="s">
        <v>273</v>
      </c>
      <c r="H108" s="246"/>
      <c r="I108" s="60">
        <v>0</v>
      </c>
      <c r="J108" s="247">
        <v>1.88</v>
      </c>
      <c r="K108" s="248"/>
      <c r="L108" s="60">
        <v>1.88</v>
      </c>
    </row>
    <row r="109" spans="1:12">
      <c r="A109" s="59">
        <v>41145</v>
      </c>
      <c r="B109" s="245" t="s">
        <v>373</v>
      </c>
      <c r="C109" s="245"/>
      <c r="D109" s="245"/>
      <c r="E109" s="245"/>
      <c r="F109" s="245"/>
      <c r="G109" s="246" t="s">
        <v>292</v>
      </c>
      <c r="H109" s="246"/>
      <c r="I109" s="61">
        <v>11.85</v>
      </c>
      <c r="J109" s="247">
        <v>0</v>
      </c>
      <c r="K109" s="248"/>
      <c r="L109" s="61">
        <v>11.85</v>
      </c>
    </row>
    <row r="110" spans="1:12">
      <c r="A110" s="59">
        <v>41160</v>
      </c>
      <c r="B110" s="245" t="s">
        <v>374</v>
      </c>
      <c r="C110" s="245"/>
      <c r="D110" s="245"/>
      <c r="E110" s="245"/>
      <c r="F110" s="245"/>
      <c r="G110" s="246" t="s">
        <v>292</v>
      </c>
      <c r="H110" s="246"/>
      <c r="I110" s="61">
        <v>73.62</v>
      </c>
      <c r="J110" s="249">
        <v>49.01</v>
      </c>
      <c r="K110" s="248"/>
      <c r="L110" s="62">
        <v>122.63</v>
      </c>
    </row>
    <row r="111" spans="1:12">
      <c r="A111" s="58">
        <v>167</v>
      </c>
      <c r="B111" s="251" t="s">
        <v>255</v>
      </c>
      <c r="C111" s="251"/>
      <c r="D111" s="251"/>
      <c r="E111" s="251"/>
      <c r="F111" s="251"/>
      <c r="G111" s="252"/>
      <c r="H111" s="251"/>
      <c r="I111" s="253"/>
      <c r="J111" s="253"/>
      <c r="K111" s="251"/>
      <c r="L111" s="253"/>
    </row>
    <row r="112" spans="1:12">
      <c r="A112" s="59">
        <v>50000</v>
      </c>
      <c r="B112" s="245" t="s">
        <v>375</v>
      </c>
      <c r="C112" s="245"/>
      <c r="D112" s="245"/>
      <c r="E112" s="245"/>
      <c r="F112" s="245"/>
      <c r="G112" s="246"/>
      <c r="H112" s="246"/>
      <c r="I112" s="60">
        <v>0</v>
      </c>
      <c r="J112" s="247">
        <v>0</v>
      </c>
      <c r="K112" s="248"/>
      <c r="L112" s="60">
        <v>0</v>
      </c>
    </row>
    <row r="113" spans="1:12">
      <c r="A113" s="59">
        <v>50101</v>
      </c>
      <c r="B113" s="245" t="s">
        <v>376</v>
      </c>
      <c r="C113" s="245"/>
      <c r="D113" s="245"/>
      <c r="E113" s="245"/>
      <c r="F113" s="245"/>
      <c r="G113" s="246" t="s">
        <v>301</v>
      </c>
      <c r="H113" s="246"/>
      <c r="I113" s="61">
        <v>81.56</v>
      </c>
      <c r="J113" s="247">
        <v>0</v>
      </c>
      <c r="K113" s="248"/>
      <c r="L113" s="61">
        <v>81.56</v>
      </c>
    </row>
    <row r="114" spans="1:12">
      <c r="A114" s="59">
        <v>50102</v>
      </c>
      <c r="B114" s="245" t="s">
        <v>377</v>
      </c>
      <c r="C114" s="245"/>
      <c r="D114" s="245"/>
      <c r="E114" s="245"/>
      <c r="F114" s="245"/>
      <c r="G114" s="246" t="s">
        <v>378</v>
      </c>
      <c r="H114" s="246"/>
      <c r="I114" s="60">
        <v>2.3199999999999998</v>
      </c>
      <c r="J114" s="247">
        <v>0</v>
      </c>
      <c r="K114" s="248"/>
      <c r="L114" s="60">
        <v>2.3199999999999998</v>
      </c>
    </row>
    <row r="115" spans="1:12">
      <c r="A115" s="59">
        <v>50103</v>
      </c>
      <c r="B115" s="245" t="s">
        <v>379</v>
      </c>
      <c r="C115" s="245"/>
      <c r="D115" s="245"/>
      <c r="E115" s="245"/>
      <c r="F115" s="245"/>
      <c r="G115" s="246" t="s">
        <v>301</v>
      </c>
      <c r="H115" s="246"/>
      <c r="I115" s="61">
        <v>72</v>
      </c>
      <c r="J115" s="247">
        <v>0</v>
      </c>
      <c r="K115" s="248"/>
      <c r="L115" s="61">
        <v>72</v>
      </c>
    </row>
    <row r="116" spans="1:12">
      <c r="A116" s="59">
        <v>50201</v>
      </c>
      <c r="B116" s="245" t="s">
        <v>380</v>
      </c>
      <c r="C116" s="245"/>
      <c r="D116" s="245"/>
      <c r="E116" s="245"/>
      <c r="F116" s="245"/>
      <c r="G116" s="246" t="s">
        <v>292</v>
      </c>
      <c r="H116" s="246"/>
      <c r="I116" s="62">
        <v>232.95</v>
      </c>
      <c r="J116" s="250">
        <v>196.95</v>
      </c>
      <c r="K116" s="248"/>
      <c r="L116" s="62">
        <v>429.9</v>
      </c>
    </row>
    <row r="117" spans="1:12">
      <c r="A117" s="59">
        <v>50204</v>
      </c>
      <c r="B117" s="245" t="s">
        <v>381</v>
      </c>
      <c r="C117" s="245"/>
      <c r="D117" s="245"/>
      <c r="E117" s="245"/>
      <c r="F117" s="245"/>
      <c r="G117" s="246" t="s">
        <v>292</v>
      </c>
      <c r="H117" s="246"/>
      <c r="I117" s="62">
        <v>147.13</v>
      </c>
      <c r="J117" s="250">
        <v>176.37</v>
      </c>
      <c r="K117" s="248"/>
      <c r="L117" s="62">
        <v>323.5</v>
      </c>
    </row>
    <row r="118" spans="1:12">
      <c r="A118" s="59">
        <v>50250</v>
      </c>
      <c r="B118" s="245" t="s">
        <v>135</v>
      </c>
      <c r="C118" s="245"/>
      <c r="D118" s="245"/>
      <c r="E118" s="245"/>
      <c r="F118" s="245"/>
      <c r="G118" s="246" t="s">
        <v>281</v>
      </c>
      <c r="H118" s="246"/>
      <c r="I118" s="62">
        <v>780</v>
      </c>
      <c r="J118" s="247">
        <v>0</v>
      </c>
      <c r="K118" s="248"/>
      <c r="L118" s="62">
        <v>780</v>
      </c>
    </row>
    <row r="119" spans="1:12">
      <c r="A119" s="59">
        <v>50251</v>
      </c>
      <c r="B119" s="245" t="s">
        <v>136</v>
      </c>
      <c r="C119" s="245"/>
      <c r="D119" s="245"/>
      <c r="E119" s="245"/>
      <c r="F119" s="245"/>
      <c r="G119" s="246" t="s">
        <v>281</v>
      </c>
      <c r="H119" s="246"/>
      <c r="I119" s="61">
        <v>13.5</v>
      </c>
      <c r="J119" s="247">
        <v>0</v>
      </c>
      <c r="K119" s="248"/>
      <c r="L119" s="61">
        <v>13.5</v>
      </c>
    </row>
    <row r="120" spans="1:12">
      <c r="A120" s="59">
        <v>50301</v>
      </c>
      <c r="B120" s="245" t="s">
        <v>382</v>
      </c>
      <c r="C120" s="245"/>
      <c r="D120" s="245"/>
      <c r="E120" s="245"/>
      <c r="F120" s="245"/>
      <c r="G120" s="246" t="s">
        <v>383</v>
      </c>
      <c r="H120" s="246"/>
      <c r="I120" s="61">
        <v>12.17</v>
      </c>
      <c r="J120" s="249">
        <v>19.23</v>
      </c>
      <c r="K120" s="248"/>
      <c r="L120" s="61">
        <v>31.4</v>
      </c>
    </row>
    <row r="121" spans="1:12">
      <c r="A121" s="59">
        <v>50302</v>
      </c>
      <c r="B121" s="245" t="s">
        <v>384</v>
      </c>
      <c r="C121" s="245"/>
      <c r="D121" s="245"/>
      <c r="E121" s="245"/>
      <c r="F121" s="245"/>
      <c r="G121" s="246" t="s">
        <v>383</v>
      </c>
      <c r="H121" s="246"/>
      <c r="I121" s="61">
        <v>17.510000000000002</v>
      </c>
      <c r="J121" s="249">
        <v>27.7</v>
      </c>
      <c r="K121" s="248"/>
      <c r="L121" s="61">
        <v>45.21</v>
      </c>
    </row>
    <row r="122" spans="1:12">
      <c r="A122" s="59">
        <v>50620</v>
      </c>
      <c r="B122" s="245" t="s">
        <v>385</v>
      </c>
      <c r="C122" s="245"/>
      <c r="D122" s="245"/>
      <c r="E122" s="245"/>
      <c r="F122" s="245"/>
      <c r="G122" s="246" t="s">
        <v>292</v>
      </c>
      <c r="H122" s="246"/>
      <c r="I122" s="61">
        <v>71.62</v>
      </c>
      <c r="J122" s="249">
        <v>30.9</v>
      </c>
      <c r="K122" s="248"/>
      <c r="L122" s="62">
        <v>102.52</v>
      </c>
    </row>
    <row r="123" spans="1:12">
      <c r="A123" s="59">
        <v>50901</v>
      </c>
      <c r="B123" s="245" t="s">
        <v>137</v>
      </c>
      <c r="C123" s="245"/>
      <c r="D123" s="245"/>
      <c r="E123" s="245"/>
      <c r="F123" s="245"/>
      <c r="G123" s="246" t="s">
        <v>292</v>
      </c>
      <c r="H123" s="246"/>
      <c r="I123" s="60">
        <v>0</v>
      </c>
      <c r="J123" s="249">
        <v>32.909999999999997</v>
      </c>
      <c r="K123" s="248"/>
      <c r="L123" s="61">
        <v>32.909999999999997</v>
      </c>
    </row>
    <row r="124" spans="1:12">
      <c r="A124" s="59">
        <v>50902</v>
      </c>
      <c r="B124" s="245" t="s">
        <v>138</v>
      </c>
      <c r="C124" s="245"/>
      <c r="D124" s="245"/>
      <c r="E124" s="245"/>
      <c r="F124" s="245"/>
      <c r="G124" s="246" t="s">
        <v>273</v>
      </c>
      <c r="H124" s="246"/>
      <c r="I124" s="60">
        <v>0</v>
      </c>
      <c r="J124" s="247">
        <v>4.05</v>
      </c>
      <c r="K124" s="248"/>
      <c r="L124" s="60">
        <v>4.05</v>
      </c>
    </row>
    <row r="125" spans="1:12">
      <c r="A125" s="59">
        <v>50903</v>
      </c>
      <c r="B125" s="245" t="s">
        <v>139</v>
      </c>
      <c r="C125" s="245"/>
      <c r="D125" s="245"/>
      <c r="E125" s="245"/>
      <c r="F125" s="245"/>
      <c r="G125" s="246" t="s">
        <v>292</v>
      </c>
      <c r="H125" s="246"/>
      <c r="I125" s="60">
        <v>0</v>
      </c>
      <c r="J125" s="249">
        <v>17.22</v>
      </c>
      <c r="K125" s="248"/>
      <c r="L125" s="61">
        <v>17.22</v>
      </c>
    </row>
    <row r="126" spans="1:12">
      <c r="A126" s="59">
        <v>50905</v>
      </c>
      <c r="B126" s="245" t="s">
        <v>386</v>
      </c>
      <c r="C126" s="245"/>
      <c r="D126" s="245"/>
      <c r="E126" s="245"/>
      <c r="F126" s="245"/>
      <c r="G126" s="246" t="s">
        <v>292</v>
      </c>
      <c r="H126" s="246"/>
      <c r="I126" s="60">
        <v>0.35</v>
      </c>
      <c r="J126" s="247">
        <v>2.46</v>
      </c>
      <c r="K126" s="248"/>
      <c r="L126" s="60">
        <v>2.81</v>
      </c>
    </row>
    <row r="127" spans="1:12">
      <c r="A127" s="59">
        <v>50907</v>
      </c>
      <c r="B127" s="245" t="s">
        <v>387</v>
      </c>
      <c r="C127" s="245"/>
      <c r="D127" s="245"/>
      <c r="E127" s="245"/>
      <c r="F127" s="245"/>
      <c r="G127" s="246" t="s">
        <v>273</v>
      </c>
      <c r="H127" s="246"/>
      <c r="I127" s="60">
        <v>7.0000000000000007E-2</v>
      </c>
      <c r="J127" s="247">
        <v>0.25</v>
      </c>
      <c r="K127" s="248"/>
      <c r="L127" s="60">
        <v>0.32</v>
      </c>
    </row>
    <row r="128" spans="1:12">
      <c r="A128" s="59">
        <v>51001</v>
      </c>
      <c r="B128" s="245" t="s">
        <v>388</v>
      </c>
      <c r="C128" s="245"/>
      <c r="D128" s="245"/>
      <c r="E128" s="245"/>
      <c r="F128" s="245"/>
      <c r="G128" s="246" t="s">
        <v>292</v>
      </c>
      <c r="H128" s="246"/>
      <c r="I128" s="60">
        <v>0</v>
      </c>
      <c r="J128" s="250">
        <v>173.96</v>
      </c>
      <c r="K128" s="248"/>
      <c r="L128" s="62">
        <v>173.96</v>
      </c>
    </row>
    <row r="129" spans="1:12">
      <c r="A129" s="59">
        <v>51002</v>
      </c>
      <c r="B129" s="245" t="s">
        <v>389</v>
      </c>
      <c r="C129" s="245"/>
      <c r="D129" s="245"/>
      <c r="E129" s="245"/>
      <c r="F129" s="245"/>
      <c r="G129" s="246" t="s">
        <v>292</v>
      </c>
      <c r="H129" s="246"/>
      <c r="I129" s="60">
        <v>0</v>
      </c>
      <c r="J129" s="250">
        <v>158.15</v>
      </c>
      <c r="K129" s="248"/>
      <c r="L129" s="62">
        <v>158.15</v>
      </c>
    </row>
    <row r="130" spans="1:12">
      <c r="A130" s="59">
        <v>51009</v>
      </c>
      <c r="B130" s="245" t="s">
        <v>140</v>
      </c>
      <c r="C130" s="245"/>
      <c r="D130" s="245"/>
      <c r="E130" s="245"/>
      <c r="F130" s="245"/>
      <c r="G130" s="246" t="s">
        <v>273</v>
      </c>
      <c r="H130" s="246"/>
      <c r="I130" s="61">
        <v>14.27</v>
      </c>
      <c r="J130" s="249">
        <v>31.63</v>
      </c>
      <c r="K130" s="248"/>
      <c r="L130" s="61">
        <v>45.9</v>
      </c>
    </row>
    <row r="131" spans="1:12">
      <c r="A131" s="59">
        <v>51013</v>
      </c>
      <c r="B131" s="245" t="s">
        <v>390</v>
      </c>
      <c r="C131" s="245"/>
      <c r="D131" s="245"/>
      <c r="E131" s="245"/>
      <c r="F131" s="245"/>
      <c r="G131" s="246" t="s">
        <v>292</v>
      </c>
      <c r="H131" s="246"/>
      <c r="I131" s="62">
        <v>244.27</v>
      </c>
      <c r="J131" s="249">
        <v>60.1</v>
      </c>
      <c r="K131" s="248"/>
      <c r="L131" s="62">
        <v>304.37</v>
      </c>
    </row>
    <row r="132" spans="1:12">
      <c r="A132" s="59">
        <v>51015</v>
      </c>
      <c r="B132" s="245" t="s">
        <v>391</v>
      </c>
      <c r="C132" s="245"/>
      <c r="D132" s="245"/>
      <c r="E132" s="245"/>
      <c r="F132" s="245"/>
      <c r="G132" s="246" t="s">
        <v>292</v>
      </c>
      <c r="H132" s="246"/>
      <c r="I132" s="62">
        <v>248.51</v>
      </c>
      <c r="J132" s="249">
        <v>60.1</v>
      </c>
      <c r="K132" s="248"/>
      <c r="L132" s="62">
        <v>308.61</v>
      </c>
    </row>
    <row r="133" spans="1:12">
      <c r="A133" s="59">
        <v>51017</v>
      </c>
      <c r="B133" s="245" t="s">
        <v>392</v>
      </c>
      <c r="C133" s="245"/>
      <c r="D133" s="245"/>
      <c r="E133" s="245"/>
      <c r="F133" s="245"/>
      <c r="G133" s="246" t="s">
        <v>292</v>
      </c>
      <c r="H133" s="246"/>
      <c r="I133" s="62">
        <v>256.19</v>
      </c>
      <c r="J133" s="249">
        <v>60.1</v>
      </c>
      <c r="K133" s="248"/>
      <c r="L133" s="62">
        <v>316.29000000000002</v>
      </c>
    </row>
    <row r="134" spans="1:12">
      <c r="A134" s="59">
        <v>51018</v>
      </c>
      <c r="B134" s="245" t="s">
        <v>393</v>
      </c>
      <c r="C134" s="245"/>
      <c r="D134" s="245"/>
      <c r="E134" s="245"/>
      <c r="F134" s="245"/>
      <c r="G134" s="246" t="s">
        <v>292</v>
      </c>
      <c r="H134" s="246"/>
      <c r="I134" s="62">
        <v>257.07</v>
      </c>
      <c r="J134" s="249">
        <v>60.1</v>
      </c>
      <c r="K134" s="248"/>
      <c r="L134" s="62">
        <v>317.17</v>
      </c>
    </row>
    <row r="135" spans="1:12">
      <c r="A135" s="59">
        <v>51020</v>
      </c>
      <c r="B135" s="245" t="s">
        <v>394</v>
      </c>
      <c r="C135" s="245"/>
      <c r="D135" s="245"/>
      <c r="E135" s="245"/>
      <c r="F135" s="245"/>
      <c r="G135" s="246" t="s">
        <v>292</v>
      </c>
      <c r="H135" s="246"/>
      <c r="I135" s="62">
        <v>260.10000000000002</v>
      </c>
      <c r="J135" s="247">
        <v>0</v>
      </c>
      <c r="K135" s="248"/>
      <c r="L135" s="62">
        <v>260.10000000000002</v>
      </c>
    </row>
    <row r="136" spans="1:12">
      <c r="A136" s="59">
        <v>51023</v>
      </c>
      <c r="B136" s="245" t="s">
        <v>395</v>
      </c>
      <c r="C136" s="245"/>
      <c r="D136" s="245"/>
      <c r="E136" s="245"/>
      <c r="F136" s="245"/>
      <c r="G136" s="246" t="s">
        <v>292</v>
      </c>
      <c r="H136" s="246"/>
      <c r="I136" s="62">
        <v>260.10000000000002</v>
      </c>
      <c r="J136" s="249">
        <v>26.13</v>
      </c>
      <c r="K136" s="248"/>
      <c r="L136" s="62">
        <v>286.23</v>
      </c>
    </row>
    <row r="137" spans="1:12">
      <c r="A137" s="59">
        <v>51025</v>
      </c>
      <c r="B137" s="245" t="s">
        <v>396</v>
      </c>
      <c r="C137" s="245"/>
      <c r="D137" s="245"/>
      <c r="E137" s="245"/>
      <c r="F137" s="245"/>
      <c r="G137" s="246" t="s">
        <v>292</v>
      </c>
      <c r="H137" s="246"/>
      <c r="I137" s="62">
        <v>220.69</v>
      </c>
      <c r="J137" s="250">
        <v>101.3</v>
      </c>
      <c r="K137" s="248"/>
      <c r="L137" s="62">
        <v>321.99</v>
      </c>
    </row>
    <row r="138" spans="1:12">
      <c r="A138" s="59">
        <v>51026</v>
      </c>
      <c r="B138" s="245" t="s">
        <v>397</v>
      </c>
      <c r="C138" s="245"/>
      <c r="D138" s="245"/>
      <c r="E138" s="245"/>
      <c r="F138" s="245"/>
      <c r="G138" s="246" t="s">
        <v>292</v>
      </c>
      <c r="H138" s="246"/>
      <c r="I138" s="60">
        <v>7.0000000000000007E-2</v>
      </c>
      <c r="J138" s="249">
        <v>28.75</v>
      </c>
      <c r="K138" s="248"/>
      <c r="L138" s="61">
        <v>28.82</v>
      </c>
    </row>
    <row r="139" spans="1:12">
      <c r="A139" s="59">
        <v>51027</v>
      </c>
      <c r="B139" s="245" t="s">
        <v>398</v>
      </c>
      <c r="C139" s="245"/>
      <c r="D139" s="245"/>
      <c r="E139" s="245"/>
      <c r="F139" s="245"/>
      <c r="G139" s="246" t="s">
        <v>292</v>
      </c>
      <c r="H139" s="246"/>
      <c r="I139" s="61">
        <v>89.44</v>
      </c>
      <c r="J139" s="249">
        <v>20.260000000000002</v>
      </c>
      <c r="K139" s="248"/>
      <c r="L139" s="62">
        <v>109.7</v>
      </c>
    </row>
    <row r="140" spans="1:12">
      <c r="A140" s="59">
        <v>51028</v>
      </c>
      <c r="B140" s="245" t="s">
        <v>399</v>
      </c>
      <c r="C140" s="245"/>
      <c r="D140" s="245"/>
      <c r="E140" s="245"/>
      <c r="F140" s="245"/>
      <c r="G140" s="246" t="s">
        <v>292</v>
      </c>
      <c r="H140" s="246"/>
      <c r="I140" s="62">
        <v>202.26</v>
      </c>
      <c r="J140" s="249">
        <v>60.1</v>
      </c>
      <c r="K140" s="248"/>
      <c r="L140" s="62">
        <v>262.36</v>
      </c>
    </row>
    <row r="141" spans="1:12">
      <c r="A141" s="59">
        <v>51029</v>
      </c>
      <c r="B141" s="245" t="s">
        <v>400</v>
      </c>
      <c r="C141" s="245"/>
      <c r="D141" s="245"/>
      <c r="E141" s="245"/>
      <c r="F141" s="245"/>
      <c r="G141" s="246" t="s">
        <v>292</v>
      </c>
      <c r="H141" s="246"/>
      <c r="I141" s="62">
        <v>273.76</v>
      </c>
      <c r="J141" s="249">
        <v>60.1</v>
      </c>
      <c r="K141" s="248"/>
      <c r="L141" s="62">
        <v>333.86</v>
      </c>
    </row>
    <row r="142" spans="1:12">
      <c r="A142" s="59">
        <v>51030</v>
      </c>
      <c r="B142" s="245" t="s">
        <v>401</v>
      </c>
      <c r="C142" s="245"/>
      <c r="D142" s="245"/>
      <c r="E142" s="245"/>
      <c r="F142" s="245"/>
      <c r="G142" s="246" t="s">
        <v>292</v>
      </c>
      <c r="H142" s="246"/>
      <c r="I142" s="62">
        <v>252.74</v>
      </c>
      <c r="J142" s="249">
        <v>60.1</v>
      </c>
      <c r="K142" s="248"/>
      <c r="L142" s="62">
        <v>312.83999999999997</v>
      </c>
    </row>
    <row r="143" spans="1:12">
      <c r="A143" s="59">
        <v>51031</v>
      </c>
      <c r="B143" s="245" t="s">
        <v>402</v>
      </c>
      <c r="C143" s="245"/>
      <c r="D143" s="245"/>
      <c r="E143" s="245"/>
      <c r="F143" s="245"/>
      <c r="G143" s="246" t="s">
        <v>292</v>
      </c>
      <c r="H143" s="246"/>
      <c r="I143" s="62">
        <v>270.3</v>
      </c>
      <c r="J143" s="249">
        <v>26.13</v>
      </c>
      <c r="K143" s="248"/>
      <c r="L143" s="62">
        <v>296.43</v>
      </c>
    </row>
    <row r="144" spans="1:12">
      <c r="A144" s="59">
        <v>51032</v>
      </c>
      <c r="B144" s="245" t="s">
        <v>403</v>
      </c>
      <c r="C144" s="245"/>
      <c r="D144" s="245"/>
      <c r="E144" s="245"/>
      <c r="F144" s="245"/>
      <c r="G144" s="246" t="s">
        <v>292</v>
      </c>
      <c r="H144" s="246"/>
      <c r="I144" s="62">
        <v>280.5</v>
      </c>
      <c r="J144" s="249">
        <v>26.13</v>
      </c>
      <c r="K144" s="248"/>
      <c r="L144" s="62">
        <v>306.63</v>
      </c>
    </row>
    <row r="145" spans="1:12">
      <c r="A145" s="59">
        <v>51033</v>
      </c>
      <c r="B145" s="245" t="s">
        <v>404</v>
      </c>
      <c r="C145" s="245"/>
      <c r="D145" s="245"/>
      <c r="E145" s="245"/>
      <c r="F145" s="245"/>
      <c r="G145" s="246" t="s">
        <v>292</v>
      </c>
      <c r="H145" s="246"/>
      <c r="I145" s="62">
        <v>290.7</v>
      </c>
      <c r="J145" s="249">
        <v>26.13</v>
      </c>
      <c r="K145" s="248"/>
      <c r="L145" s="62">
        <v>316.83</v>
      </c>
    </row>
    <row r="146" spans="1:12">
      <c r="A146" s="59">
        <v>51035</v>
      </c>
      <c r="B146" s="245" t="s">
        <v>405</v>
      </c>
      <c r="C146" s="245"/>
      <c r="D146" s="245"/>
      <c r="E146" s="245"/>
      <c r="F146" s="245"/>
      <c r="G146" s="246" t="s">
        <v>292</v>
      </c>
      <c r="H146" s="246"/>
      <c r="I146" s="62">
        <v>270.3</v>
      </c>
      <c r="J146" s="247">
        <v>0</v>
      </c>
      <c r="K146" s="248"/>
      <c r="L146" s="62">
        <v>270.3</v>
      </c>
    </row>
    <row r="147" spans="1:12">
      <c r="A147" s="59">
        <v>51036</v>
      </c>
      <c r="B147" s="245" t="s">
        <v>406</v>
      </c>
      <c r="C147" s="245"/>
      <c r="D147" s="245"/>
      <c r="E147" s="245"/>
      <c r="F147" s="245"/>
      <c r="G147" s="246" t="s">
        <v>292</v>
      </c>
      <c r="H147" s="246"/>
      <c r="I147" s="62">
        <v>280.5</v>
      </c>
      <c r="J147" s="247">
        <v>0</v>
      </c>
      <c r="K147" s="248"/>
      <c r="L147" s="62">
        <v>280.5</v>
      </c>
    </row>
    <row r="148" spans="1:12">
      <c r="A148" s="59">
        <v>51037</v>
      </c>
      <c r="B148" s="245" t="s">
        <v>407</v>
      </c>
      <c r="C148" s="245"/>
      <c r="D148" s="245"/>
      <c r="E148" s="245"/>
      <c r="F148" s="245"/>
      <c r="G148" s="246" t="s">
        <v>292</v>
      </c>
      <c r="H148" s="246"/>
      <c r="I148" s="62">
        <v>290.7</v>
      </c>
      <c r="J148" s="247">
        <v>0</v>
      </c>
      <c r="K148" s="248"/>
      <c r="L148" s="62">
        <v>290.7</v>
      </c>
    </row>
    <row r="149" spans="1:12">
      <c r="A149" s="59">
        <v>51045</v>
      </c>
      <c r="B149" s="245" t="s">
        <v>408</v>
      </c>
      <c r="C149" s="245"/>
      <c r="D149" s="245"/>
      <c r="E149" s="245"/>
      <c r="F149" s="245"/>
      <c r="G149" s="246" t="s">
        <v>292</v>
      </c>
      <c r="H149" s="246"/>
      <c r="I149" s="61">
        <v>22</v>
      </c>
      <c r="J149" s="247">
        <v>0</v>
      </c>
      <c r="K149" s="248"/>
      <c r="L149" s="61">
        <v>22</v>
      </c>
    </row>
    <row r="150" spans="1:12">
      <c r="A150" s="59">
        <v>51055</v>
      </c>
      <c r="B150" s="245" t="s">
        <v>409</v>
      </c>
      <c r="C150" s="245"/>
      <c r="D150" s="245"/>
      <c r="E150" s="245"/>
      <c r="F150" s="245"/>
      <c r="G150" s="246" t="s">
        <v>292</v>
      </c>
      <c r="H150" s="246"/>
      <c r="I150" s="60">
        <v>0</v>
      </c>
      <c r="J150" s="249">
        <v>34.5</v>
      </c>
      <c r="K150" s="248"/>
      <c r="L150" s="61">
        <v>34.5</v>
      </c>
    </row>
    <row r="151" spans="1:12">
      <c r="A151" s="59">
        <v>51060</v>
      </c>
      <c r="B151" s="245" t="s">
        <v>410</v>
      </c>
      <c r="C151" s="245"/>
      <c r="D151" s="245"/>
      <c r="E151" s="245"/>
      <c r="F151" s="245"/>
      <c r="G151" s="246" t="s">
        <v>292</v>
      </c>
      <c r="H151" s="246"/>
      <c r="I151" s="60">
        <v>7.0000000000000007E-2</v>
      </c>
      <c r="J151" s="249">
        <v>28.75</v>
      </c>
      <c r="K151" s="248"/>
      <c r="L151" s="61">
        <v>28.82</v>
      </c>
    </row>
    <row r="152" spans="1:12">
      <c r="A152" s="59">
        <v>52002</v>
      </c>
      <c r="B152" s="245" t="s">
        <v>411</v>
      </c>
      <c r="C152" s="245"/>
      <c r="D152" s="245"/>
      <c r="E152" s="245"/>
      <c r="F152" s="245"/>
      <c r="G152" s="246" t="s">
        <v>412</v>
      </c>
      <c r="H152" s="246"/>
      <c r="I152" s="60">
        <v>5.73</v>
      </c>
      <c r="J152" s="247">
        <v>1.7</v>
      </c>
      <c r="K152" s="248"/>
      <c r="L152" s="60">
        <v>7.43</v>
      </c>
    </row>
    <row r="153" spans="1:12">
      <c r="A153" s="59">
        <v>52003</v>
      </c>
      <c r="B153" s="245" t="s">
        <v>413</v>
      </c>
      <c r="C153" s="245"/>
      <c r="D153" s="245"/>
      <c r="E153" s="245"/>
      <c r="F153" s="245"/>
      <c r="G153" s="246" t="s">
        <v>412</v>
      </c>
      <c r="H153" s="246"/>
      <c r="I153" s="60">
        <v>4.21</v>
      </c>
      <c r="J153" s="247">
        <v>1.95</v>
      </c>
      <c r="K153" s="248"/>
      <c r="L153" s="60">
        <v>6.16</v>
      </c>
    </row>
    <row r="154" spans="1:12">
      <c r="A154" s="59">
        <v>52004</v>
      </c>
      <c r="B154" s="245" t="s">
        <v>414</v>
      </c>
      <c r="C154" s="245"/>
      <c r="D154" s="245"/>
      <c r="E154" s="245"/>
      <c r="F154" s="245"/>
      <c r="G154" s="246" t="s">
        <v>412</v>
      </c>
      <c r="H154" s="246"/>
      <c r="I154" s="60">
        <v>4.18</v>
      </c>
      <c r="J154" s="247">
        <v>1.95</v>
      </c>
      <c r="K154" s="248"/>
      <c r="L154" s="60">
        <v>6.13</v>
      </c>
    </row>
    <row r="155" spans="1:12">
      <c r="A155" s="59">
        <v>52005</v>
      </c>
      <c r="B155" s="245" t="s">
        <v>143</v>
      </c>
      <c r="C155" s="245"/>
      <c r="D155" s="245"/>
      <c r="E155" s="245"/>
      <c r="F155" s="245"/>
      <c r="G155" s="246" t="s">
        <v>412</v>
      </c>
      <c r="H155" s="246"/>
      <c r="I155" s="60">
        <v>3.99</v>
      </c>
      <c r="J155" s="247">
        <v>1.95</v>
      </c>
      <c r="K155" s="248"/>
      <c r="L155" s="60">
        <v>5.94</v>
      </c>
    </row>
    <row r="156" spans="1:12">
      <c r="A156" s="59">
        <v>52006</v>
      </c>
      <c r="B156" s="245" t="s">
        <v>415</v>
      </c>
      <c r="C156" s="245"/>
      <c r="D156" s="245"/>
      <c r="E156" s="245"/>
      <c r="F156" s="245"/>
      <c r="G156" s="246" t="s">
        <v>412</v>
      </c>
      <c r="H156" s="246"/>
      <c r="I156" s="60">
        <v>3.87</v>
      </c>
      <c r="J156" s="247">
        <v>2.4300000000000002</v>
      </c>
      <c r="K156" s="248"/>
      <c r="L156" s="60">
        <v>6.3</v>
      </c>
    </row>
    <row r="157" spans="1:12">
      <c r="A157" s="59">
        <v>52007</v>
      </c>
      <c r="B157" s="245" t="s">
        <v>416</v>
      </c>
      <c r="C157" s="245"/>
      <c r="D157" s="245"/>
      <c r="E157" s="245"/>
      <c r="F157" s="245"/>
      <c r="G157" s="246" t="s">
        <v>412</v>
      </c>
      <c r="H157" s="246"/>
      <c r="I157" s="60">
        <v>3.87</v>
      </c>
      <c r="J157" s="247">
        <v>2.4300000000000002</v>
      </c>
      <c r="K157" s="248"/>
      <c r="L157" s="60">
        <v>6.3</v>
      </c>
    </row>
    <row r="158" spans="1:12">
      <c r="A158" s="59">
        <v>52008</v>
      </c>
      <c r="B158" s="245" t="s">
        <v>417</v>
      </c>
      <c r="C158" s="245"/>
      <c r="D158" s="245"/>
      <c r="E158" s="245"/>
      <c r="F158" s="245"/>
      <c r="G158" s="246" t="s">
        <v>412</v>
      </c>
      <c r="H158" s="246"/>
      <c r="I158" s="60">
        <v>3.87</v>
      </c>
      <c r="J158" s="247">
        <v>2.4300000000000002</v>
      </c>
      <c r="K158" s="248"/>
      <c r="L158" s="60">
        <v>6.3</v>
      </c>
    </row>
    <row r="159" spans="1:12">
      <c r="A159" s="59">
        <v>52010</v>
      </c>
      <c r="B159" s="245" t="s">
        <v>418</v>
      </c>
      <c r="C159" s="245"/>
      <c r="D159" s="245"/>
      <c r="E159" s="245"/>
      <c r="F159" s="245"/>
      <c r="G159" s="246" t="s">
        <v>412</v>
      </c>
      <c r="H159" s="246"/>
      <c r="I159" s="60">
        <v>3.87</v>
      </c>
      <c r="J159" s="247">
        <v>2.4300000000000002</v>
      </c>
      <c r="K159" s="248"/>
      <c r="L159" s="60">
        <v>6.3</v>
      </c>
    </row>
    <row r="160" spans="1:12">
      <c r="A160" s="59">
        <v>52012</v>
      </c>
      <c r="B160" s="245" t="s">
        <v>419</v>
      </c>
      <c r="C160" s="245"/>
      <c r="D160" s="245"/>
      <c r="E160" s="245"/>
      <c r="F160" s="245"/>
      <c r="G160" s="246" t="s">
        <v>412</v>
      </c>
      <c r="H160" s="246"/>
      <c r="I160" s="60">
        <v>4.07</v>
      </c>
      <c r="J160" s="247">
        <v>1.7</v>
      </c>
      <c r="K160" s="248"/>
      <c r="L160" s="60">
        <v>5.77</v>
      </c>
    </row>
    <row r="161" spans="1:12">
      <c r="A161" s="59">
        <v>52014</v>
      </c>
      <c r="B161" s="245" t="s">
        <v>145</v>
      </c>
      <c r="C161" s="245"/>
      <c r="D161" s="245"/>
      <c r="E161" s="245"/>
      <c r="F161" s="245"/>
      <c r="G161" s="246" t="s">
        <v>412</v>
      </c>
      <c r="H161" s="246"/>
      <c r="I161" s="60">
        <v>3.96</v>
      </c>
      <c r="J161" s="247">
        <v>1.7</v>
      </c>
      <c r="K161" s="248"/>
      <c r="L161" s="60">
        <v>5.66</v>
      </c>
    </row>
    <row r="162" spans="1:12">
      <c r="A162" s="58">
        <v>168</v>
      </c>
      <c r="B162" s="251" t="s">
        <v>420</v>
      </c>
      <c r="C162" s="251"/>
      <c r="D162" s="251"/>
      <c r="E162" s="251"/>
      <c r="F162" s="251"/>
      <c r="G162" s="252"/>
      <c r="H162" s="251"/>
      <c r="I162" s="253"/>
      <c r="J162" s="253"/>
      <c r="K162" s="251"/>
      <c r="L162" s="253"/>
    </row>
    <row r="163" spans="1:12">
      <c r="A163" s="59">
        <v>60000</v>
      </c>
      <c r="B163" s="245" t="s">
        <v>420</v>
      </c>
      <c r="C163" s="245"/>
      <c r="D163" s="245"/>
      <c r="E163" s="245"/>
      <c r="F163" s="245"/>
      <c r="G163" s="246"/>
      <c r="H163" s="246"/>
      <c r="I163" s="60">
        <v>0</v>
      </c>
      <c r="J163" s="247">
        <v>0</v>
      </c>
      <c r="K163" s="248"/>
      <c r="L163" s="60">
        <v>0</v>
      </c>
    </row>
    <row r="164" spans="1:12">
      <c r="A164" s="59">
        <v>60010</v>
      </c>
      <c r="B164" s="245" t="s">
        <v>421</v>
      </c>
      <c r="C164" s="245"/>
      <c r="D164" s="245"/>
      <c r="E164" s="245"/>
      <c r="F164" s="245"/>
      <c r="G164" s="246" t="s">
        <v>292</v>
      </c>
      <c r="H164" s="246"/>
      <c r="I164" s="62">
        <v>989.46</v>
      </c>
      <c r="J164" s="250">
        <v>496.47</v>
      </c>
      <c r="K164" s="248"/>
      <c r="L164" s="63">
        <v>1485.93</v>
      </c>
    </row>
    <row r="165" spans="1:12">
      <c r="A165" s="59">
        <v>60103</v>
      </c>
      <c r="B165" s="245" t="s">
        <v>146</v>
      </c>
      <c r="C165" s="245"/>
      <c r="D165" s="245"/>
      <c r="E165" s="245"/>
      <c r="F165" s="245"/>
      <c r="G165" s="246" t="s">
        <v>273</v>
      </c>
      <c r="H165" s="246"/>
      <c r="I165" s="60">
        <v>5</v>
      </c>
      <c r="J165" s="247">
        <v>1.01</v>
      </c>
      <c r="K165" s="248"/>
      <c r="L165" s="60">
        <v>6.01</v>
      </c>
    </row>
    <row r="166" spans="1:12">
      <c r="A166" s="59">
        <v>60104</v>
      </c>
      <c r="B166" s="245" t="s">
        <v>147</v>
      </c>
      <c r="C166" s="245"/>
      <c r="D166" s="245"/>
      <c r="E166" s="245"/>
      <c r="F166" s="245"/>
      <c r="G166" s="246" t="s">
        <v>301</v>
      </c>
      <c r="H166" s="246"/>
      <c r="I166" s="61">
        <v>10</v>
      </c>
      <c r="J166" s="247">
        <v>2.15</v>
      </c>
      <c r="K166" s="248"/>
      <c r="L166" s="61">
        <v>12.15</v>
      </c>
    </row>
    <row r="167" spans="1:12">
      <c r="A167" s="59">
        <v>60105</v>
      </c>
      <c r="B167" s="245" t="s">
        <v>148</v>
      </c>
      <c r="C167" s="245"/>
      <c r="D167" s="245"/>
      <c r="E167" s="245"/>
      <c r="F167" s="245"/>
      <c r="G167" s="246" t="s">
        <v>273</v>
      </c>
      <c r="H167" s="246"/>
      <c r="I167" s="60">
        <v>5.15</v>
      </c>
      <c r="J167" s="247">
        <v>2.76</v>
      </c>
      <c r="K167" s="248"/>
      <c r="L167" s="60">
        <v>7.91</v>
      </c>
    </row>
    <row r="168" spans="1:12">
      <c r="A168" s="59">
        <v>60160</v>
      </c>
      <c r="B168" s="245" t="s">
        <v>422</v>
      </c>
      <c r="C168" s="245"/>
      <c r="D168" s="245"/>
      <c r="E168" s="245"/>
      <c r="F168" s="245"/>
      <c r="G168" s="246" t="s">
        <v>273</v>
      </c>
      <c r="H168" s="246"/>
      <c r="I168" s="61">
        <v>14.47</v>
      </c>
      <c r="J168" s="247">
        <v>1.37</v>
      </c>
      <c r="K168" s="248"/>
      <c r="L168" s="61">
        <v>15.84</v>
      </c>
    </row>
    <row r="169" spans="1:12">
      <c r="A169" s="59">
        <v>60180</v>
      </c>
      <c r="B169" s="245" t="s">
        <v>423</v>
      </c>
      <c r="C169" s="245"/>
      <c r="D169" s="245"/>
      <c r="E169" s="245"/>
      <c r="F169" s="245"/>
      <c r="G169" s="246" t="s">
        <v>273</v>
      </c>
      <c r="H169" s="246"/>
      <c r="I169" s="60">
        <v>4.71</v>
      </c>
      <c r="J169" s="247">
        <v>6.47</v>
      </c>
      <c r="K169" s="248"/>
      <c r="L169" s="61">
        <v>11.18</v>
      </c>
    </row>
    <row r="170" spans="1:12">
      <c r="A170" s="59">
        <v>60191</v>
      </c>
      <c r="B170" s="245" t="s">
        <v>424</v>
      </c>
      <c r="C170" s="245"/>
      <c r="D170" s="245"/>
      <c r="E170" s="245"/>
      <c r="F170" s="245"/>
      <c r="G170" s="246" t="s">
        <v>273</v>
      </c>
      <c r="H170" s="246"/>
      <c r="I170" s="61">
        <v>15.64</v>
      </c>
      <c r="J170" s="247">
        <v>7.41</v>
      </c>
      <c r="K170" s="248"/>
      <c r="L170" s="61">
        <v>23.05</v>
      </c>
    </row>
    <row r="171" spans="1:12">
      <c r="A171" s="59">
        <v>60192</v>
      </c>
      <c r="B171" s="245" t="s">
        <v>425</v>
      </c>
      <c r="C171" s="245"/>
      <c r="D171" s="245"/>
      <c r="E171" s="245"/>
      <c r="F171" s="245"/>
      <c r="G171" s="246" t="s">
        <v>273</v>
      </c>
      <c r="H171" s="246"/>
      <c r="I171" s="60">
        <v>8.8699999999999992</v>
      </c>
      <c r="J171" s="247">
        <v>7.41</v>
      </c>
      <c r="K171" s="248"/>
      <c r="L171" s="61">
        <v>16.28</v>
      </c>
    </row>
    <row r="172" spans="1:12">
      <c r="A172" s="59">
        <v>60201</v>
      </c>
      <c r="B172" s="245" t="s">
        <v>426</v>
      </c>
      <c r="C172" s="245"/>
      <c r="D172" s="245"/>
      <c r="E172" s="245"/>
      <c r="F172" s="245"/>
      <c r="G172" s="246" t="s">
        <v>273</v>
      </c>
      <c r="H172" s="246"/>
      <c r="I172" s="61">
        <v>32.08</v>
      </c>
      <c r="J172" s="249">
        <v>60.83</v>
      </c>
      <c r="K172" s="248"/>
      <c r="L172" s="61">
        <v>92.91</v>
      </c>
    </row>
    <row r="173" spans="1:12">
      <c r="A173" s="59">
        <v>60202</v>
      </c>
      <c r="B173" s="245" t="s">
        <v>427</v>
      </c>
      <c r="C173" s="245"/>
      <c r="D173" s="245"/>
      <c r="E173" s="245"/>
      <c r="F173" s="245"/>
      <c r="G173" s="246" t="s">
        <v>273</v>
      </c>
      <c r="H173" s="246"/>
      <c r="I173" s="61">
        <v>42.74</v>
      </c>
      <c r="J173" s="249">
        <v>36.5</v>
      </c>
      <c r="K173" s="248"/>
      <c r="L173" s="61">
        <v>79.239999999999995</v>
      </c>
    </row>
    <row r="174" spans="1:12">
      <c r="A174" s="59">
        <v>60203</v>
      </c>
      <c r="B174" s="245" t="s">
        <v>428</v>
      </c>
      <c r="C174" s="245"/>
      <c r="D174" s="245"/>
      <c r="E174" s="245"/>
      <c r="F174" s="245"/>
      <c r="G174" s="246" t="s">
        <v>273</v>
      </c>
      <c r="H174" s="246"/>
      <c r="I174" s="61">
        <v>21.74</v>
      </c>
      <c r="J174" s="249">
        <v>30.05</v>
      </c>
      <c r="K174" s="248"/>
      <c r="L174" s="61">
        <v>51.79</v>
      </c>
    </row>
    <row r="175" spans="1:12">
      <c r="A175" s="59">
        <v>60204</v>
      </c>
      <c r="B175" s="245" t="s">
        <v>429</v>
      </c>
      <c r="C175" s="245"/>
      <c r="D175" s="245"/>
      <c r="E175" s="245"/>
      <c r="F175" s="245"/>
      <c r="G175" s="246" t="s">
        <v>273</v>
      </c>
      <c r="H175" s="246"/>
      <c r="I175" s="61">
        <v>22.94</v>
      </c>
      <c r="J175" s="249">
        <v>28.22</v>
      </c>
      <c r="K175" s="248"/>
      <c r="L175" s="61">
        <v>51.16</v>
      </c>
    </row>
    <row r="176" spans="1:12">
      <c r="A176" s="59">
        <v>60205</v>
      </c>
      <c r="B176" s="245" t="s">
        <v>430</v>
      </c>
      <c r="C176" s="245"/>
      <c r="D176" s="245"/>
      <c r="E176" s="245"/>
      <c r="F176" s="245"/>
      <c r="G176" s="246" t="s">
        <v>273</v>
      </c>
      <c r="H176" s="246"/>
      <c r="I176" s="61">
        <v>13.21</v>
      </c>
      <c r="J176" s="249">
        <v>16.059999999999999</v>
      </c>
      <c r="K176" s="248"/>
      <c r="L176" s="61">
        <v>29.27</v>
      </c>
    </row>
    <row r="177" spans="1:12">
      <c r="A177" s="59">
        <v>60206</v>
      </c>
      <c r="B177" s="245" t="s">
        <v>431</v>
      </c>
      <c r="C177" s="245"/>
      <c r="D177" s="245"/>
      <c r="E177" s="245"/>
      <c r="F177" s="245"/>
      <c r="G177" s="246" t="s">
        <v>273</v>
      </c>
      <c r="H177" s="246"/>
      <c r="I177" s="61">
        <v>57.88</v>
      </c>
      <c r="J177" s="249">
        <v>39.950000000000003</v>
      </c>
      <c r="K177" s="248"/>
      <c r="L177" s="61">
        <v>97.83</v>
      </c>
    </row>
    <row r="178" spans="1:12">
      <c r="A178" s="59">
        <v>60207</v>
      </c>
      <c r="B178" s="245" t="s">
        <v>432</v>
      </c>
      <c r="C178" s="245"/>
      <c r="D178" s="245"/>
      <c r="E178" s="245"/>
      <c r="F178" s="245"/>
      <c r="G178" s="246" t="s">
        <v>273</v>
      </c>
      <c r="H178" s="246"/>
      <c r="I178" s="61">
        <v>31.03</v>
      </c>
      <c r="J178" s="249">
        <v>33.99</v>
      </c>
      <c r="K178" s="248"/>
      <c r="L178" s="61">
        <v>65.02</v>
      </c>
    </row>
    <row r="179" spans="1:12">
      <c r="A179" s="59">
        <v>60208</v>
      </c>
      <c r="B179" s="245" t="s">
        <v>433</v>
      </c>
      <c r="C179" s="245"/>
      <c r="D179" s="245"/>
      <c r="E179" s="245"/>
      <c r="F179" s="245"/>
      <c r="G179" s="246" t="s">
        <v>273</v>
      </c>
      <c r="H179" s="246"/>
      <c r="I179" s="61">
        <v>21.08</v>
      </c>
      <c r="J179" s="249">
        <v>32.85</v>
      </c>
      <c r="K179" s="248"/>
      <c r="L179" s="61">
        <v>53.93</v>
      </c>
    </row>
    <row r="180" spans="1:12">
      <c r="A180" s="59">
        <v>60209</v>
      </c>
      <c r="B180" s="245" t="s">
        <v>434</v>
      </c>
      <c r="C180" s="245"/>
      <c r="D180" s="245"/>
      <c r="E180" s="245"/>
      <c r="F180" s="245"/>
      <c r="G180" s="246" t="s">
        <v>273</v>
      </c>
      <c r="H180" s="246"/>
      <c r="I180" s="61">
        <v>15.66</v>
      </c>
      <c r="J180" s="249">
        <v>31.57</v>
      </c>
      <c r="K180" s="248"/>
      <c r="L180" s="61">
        <v>47.23</v>
      </c>
    </row>
    <row r="181" spans="1:12">
      <c r="A181" s="59">
        <v>60210</v>
      </c>
      <c r="B181" s="245" t="s">
        <v>435</v>
      </c>
      <c r="C181" s="245"/>
      <c r="D181" s="245"/>
      <c r="E181" s="245"/>
      <c r="F181" s="245"/>
      <c r="G181" s="246" t="s">
        <v>273</v>
      </c>
      <c r="H181" s="246"/>
      <c r="I181" s="61">
        <v>21.55</v>
      </c>
      <c r="J181" s="249">
        <v>32.85</v>
      </c>
      <c r="K181" s="248"/>
      <c r="L181" s="61">
        <v>54.4</v>
      </c>
    </row>
    <row r="182" spans="1:12">
      <c r="A182" s="59">
        <v>60212</v>
      </c>
      <c r="B182" s="245" t="s">
        <v>436</v>
      </c>
      <c r="C182" s="245"/>
      <c r="D182" s="245"/>
      <c r="E182" s="245"/>
      <c r="F182" s="245"/>
      <c r="G182" s="246" t="s">
        <v>273</v>
      </c>
      <c r="H182" s="246"/>
      <c r="I182" s="61">
        <v>25.5</v>
      </c>
      <c r="J182" s="249">
        <v>32.85</v>
      </c>
      <c r="K182" s="248"/>
      <c r="L182" s="61">
        <v>58.35</v>
      </c>
    </row>
    <row r="183" spans="1:12">
      <c r="A183" s="59">
        <v>60213</v>
      </c>
      <c r="B183" s="245" t="s">
        <v>437</v>
      </c>
      <c r="C183" s="245"/>
      <c r="D183" s="245"/>
      <c r="E183" s="245"/>
      <c r="F183" s="245"/>
      <c r="G183" s="246" t="s">
        <v>273</v>
      </c>
      <c r="H183" s="246"/>
      <c r="I183" s="61">
        <v>37.53</v>
      </c>
      <c r="J183" s="249">
        <v>33.99</v>
      </c>
      <c r="K183" s="248"/>
      <c r="L183" s="61">
        <v>71.52</v>
      </c>
    </row>
    <row r="184" spans="1:12">
      <c r="A184" s="59">
        <v>60214</v>
      </c>
      <c r="B184" s="245" t="s">
        <v>438</v>
      </c>
      <c r="C184" s="245"/>
      <c r="D184" s="245"/>
      <c r="E184" s="245"/>
      <c r="F184" s="245"/>
      <c r="G184" s="246" t="s">
        <v>273</v>
      </c>
      <c r="H184" s="246"/>
      <c r="I184" s="61">
        <v>69.53</v>
      </c>
      <c r="J184" s="249">
        <v>39.950000000000003</v>
      </c>
      <c r="K184" s="248"/>
      <c r="L184" s="62">
        <v>109.48</v>
      </c>
    </row>
    <row r="185" spans="1:12">
      <c r="A185" s="59">
        <v>60302</v>
      </c>
      <c r="B185" s="245" t="s">
        <v>411</v>
      </c>
      <c r="C185" s="245"/>
      <c r="D185" s="245"/>
      <c r="E185" s="245"/>
      <c r="F185" s="245"/>
      <c r="G185" s="246" t="s">
        <v>412</v>
      </c>
      <c r="H185" s="246"/>
      <c r="I185" s="60">
        <v>5.73</v>
      </c>
      <c r="J185" s="247">
        <v>1.7</v>
      </c>
      <c r="K185" s="248"/>
      <c r="L185" s="60">
        <v>7.43</v>
      </c>
    </row>
    <row r="186" spans="1:12">
      <c r="A186" s="59">
        <v>60303</v>
      </c>
      <c r="B186" s="245" t="s">
        <v>141</v>
      </c>
      <c r="C186" s="245"/>
      <c r="D186" s="245"/>
      <c r="E186" s="245"/>
      <c r="F186" s="245"/>
      <c r="G186" s="246" t="s">
        <v>412</v>
      </c>
      <c r="H186" s="246"/>
      <c r="I186" s="60">
        <v>4.21</v>
      </c>
      <c r="J186" s="247">
        <v>1.95</v>
      </c>
      <c r="K186" s="248"/>
      <c r="L186" s="60">
        <v>6.16</v>
      </c>
    </row>
    <row r="187" spans="1:12">
      <c r="A187" s="59">
        <v>60304</v>
      </c>
      <c r="B187" s="245" t="s">
        <v>142</v>
      </c>
      <c r="C187" s="245"/>
      <c r="D187" s="245"/>
      <c r="E187" s="245"/>
      <c r="F187" s="245"/>
      <c r="G187" s="246" t="s">
        <v>412</v>
      </c>
      <c r="H187" s="246"/>
      <c r="I187" s="60">
        <v>4.18</v>
      </c>
      <c r="J187" s="247">
        <v>1.95</v>
      </c>
      <c r="K187" s="248"/>
      <c r="L187" s="60">
        <v>6.13</v>
      </c>
    </row>
    <row r="188" spans="1:12">
      <c r="A188" s="59">
        <v>60305</v>
      </c>
      <c r="B188" s="245" t="s">
        <v>143</v>
      </c>
      <c r="C188" s="245"/>
      <c r="D188" s="245"/>
      <c r="E188" s="245"/>
      <c r="F188" s="245"/>
      <c r="G188" s="246" t="s">
        <v>412</v>
      </c>
      <c r="H188" s="246"/>
      <c r="I188" s="60">
        <v>3.99</v>
      </c>
      <c r="J188" s="247">
        <v>1.95</v>
      </c>
      <c r="K188" s="248"/>
      <c r="L188" s="60">
        <v>5.94</v>
      </c>
    </row>
    <row r="189" spans="1:12">
      <c r="A189" s="59">
        <v>60306</v>
      </c>
      <c r="B189" s="245" t="s">
        <v>144</v>
      </c>
      <c r="C189" s="245"/>
      <c r="D189" s="245"/>
      <c r="E189" s="245"/>
      <c r="F189" s="245"/>
      <c r="G189" s="246" t="s">
        <v>412</v>
      </c>
      <c r="H189" s="246"/>
      <c r="I189" s="60">
        <v>3.87</v>
      </c>
      <c r="J189" s="247">
        <v>2.4300000000000002</v>
      </c>
      <c r="K189" s="248"/>
      <c r="L189" s="60">
        <v>6.3</v>
      </c>
    </row>
    <row r="190" spans="1:12">
      <c r="A190" s="59">
        <v>60307</v>
      </c>
      <c r="B190" s="245" t="s">
        <v>149</v>
      </c>
      <c r="C190" s="245"/>
      <c r="D190" s="245"/>
      <c r="E190" s="245"/>
      <c r="F190" s="245"/>
      <c r="G190" s="246" t="s">
        <v>412</v>
      </c>
      <c r="H190" s="246"/>
      <c r="I190" s="60">
        <v>3.87</v>
      </c>
      <c r="J190" s="247">
        <v>2.4300000000000002</v>
      </c>
      <c r="K190" s="248"/>
      <c r="L190" s="60">
        <v>6.3</v>
      </c>
    </row>
    <row r="191" spans="1:12">
      <c r="A191" s="59">
        <v>60308</v>
      </c>
      <c r="B191" s="245" t="s">
        <v>439</v>
      </c>
      <c r="C191" s="245"/>
      <c r="D191" s="245"/>
      <c r="E191" s="245"/>
      <c r="F191" s="245"/>
      <c r="G191" s="246" t="s">
        <v>412</v>
      </c>
      <c r="H191" s="246"/>
      <c r="I191" s="60">
        <v>3.87</v>
      </c>
      <c r="J191" s="247">
        <v>2.4300000000000002</v>
      </c>
      <c r="K191" s="248"/>
      <c r="L191" s="60">
        <v>6.3</v>
      </c>
    </row>
    <row r="192" spans="1:12">
      <c r="A192" s="59">
        <v>60310</v>
      </c>
      <c r="B192" s="245" t="s">
        <v>418</v>
      </c>
      <c r="C192" s="245"/>
      <c r="D192" s="245"/>
      <c r="E192" s="245"/>
      <c r="F192" s="245"/>
      <c r="G192" s="246" t="s">
        <v>412</v>
      </c>
      <c r="H192" s="246"/>
      <c r="I192" s="60">
        <v>3.87</v>
      </c>
      <c r="J192" s="247">
        <v>2.4300000000000002</v>
      </c>
      <c r="K192" s="248"/>
      <c r="L192" s="60">
        <v>6.3</v>
      </c>
    </row>
    <row r="193" spans="1:12">
      <c r="A193" s="59">
        <v>60312</v>
      </c>
      <c r="B193" s="245" t="s">
        <v>440</v>
      </c>
      <c r="C193" s="245"/>
      <c r="D193" s="245"/>
      <c r="E193" s="245"/>
      <c r="F193" s="245"/>
      <c r="G193" s="246" t="s">
        <v>412</v>
      </c>
      <c r="H193" s="246"/>
      <c r="I193" s="60">
        <v>4.07</v>
      </c>
      <c r="J193" s="247">
        <v>1.7</v>
      </c>
      <c r="K193" s="248"/>
      <c r="L193" s="60">
        <v>5.77</v>
      </c>
    </row>
    <row r="194" spans="1:12">
      <c r="A194" s="59">
        <v>60314</v>
      </c>
      <c r="B194" s="245" t="s">
        <v>150</v>
      </c>
      <c r="C194" s="245"/>
      <c r="D194" s="245"/>
      <c r="E194" s="245"/>
      <c r="F194" s="245"/>
      <c r="G194" s="246" t="s">
        <v>412</v>
      </c>
      <c r="H194" s="246"/>
      <c r="I194" s="60">
        <v>3.96</v>
      </c>
      <c r="J194" s="247">
        <v>1.7</v>
      </c>
      <c r="K194" s="248"/>
      <c r="L194" s="60">
        <v>5.66</v>
      </c>
    </row>
    <row r="195" spans="1:12">
      <c r="A195" s="59">
        <v>60315</v>
      </c>
      <c r="B195" s="245" t="s">
        <v>441</v>
      </c>
      <c r="C195" s="245"/>
      <c r="D195" s="245"/>
      <c r="E195" s="245"/>
      <c r="F195" s="245"/>
      <c r="G195" s="246" t="s">
        <v>412</v>
      </c>
      <c r="H195" s="246"/>
      <c r="I195" s="60">
        <v>3.97</v>
      </c>
      <c r="J195" s="247">
        <v>1.7</v>
      </c>
      <c r="K195" s="248"/>
      <c r="L195" s="60">
        <v>5.67</v>
      </c>
    </row>
    <row r="196" spans="1:12">
      <c r="A196" s="59">
        <v>60470</v>
      </c>
      <c r="B196" s="245" t="s">
        <v>442</v>
      </c>
      <c r="C196" s="245"/>
      <c r="D196" s="245"/>
      <c r="E196" s="245"/>
      <c r="F196" s="245"/>
      <c r="G196" s="246" t="s">
        <v>292</v>
      </c>
      <c r="H196" s="246"/>
      <c r="I196" s="61">
        <v>89.44</v>
      </c>
      <c r="J196" s="249">
        <v>20.260000000000002</v>
      </c>
      <c r="K196" s="248"/>
      <c r="L196" s="62">
        <v>109.7</v>
      </c>
    </row>
    <row r="197" spans="1:12">
      <c r="A197" s="59">
        <v>60486</v>
      </c>
      <c r="B197" s="245" t="s">
        <v>135</v>
      </c>
      <c r="C197" s="245"/>
      <c r="D197" s="245"/>
      <c r="E197" s="245"/>
      <c r="F197" s="245"/>
      <c r="G197" s="246" t="s">
        <v>281</v>
      </c>
      <c r="H197" s="246"/>
      <c r="I197" s="62">
        <v>780</v>
      </c>
      <c r="J197" s="247">
        <v>0</v>
      </c>
      <c r="K197" s="248"/>
      <c r="L197" s="62">
        <v>780</v>
      </c>
    </row>
    <row r="198" spans="1:12">
      <c r="A198" s="59">
        <v>60487</v>
      </c>
      <c r="B198" s="245" t="s">
        <v>136</v>
      </c>
      <c r="C198" s="245"/>
      <c r="D198" s="245"/>
      <c r="E198" s="245"/>
      <c r="F198" s="245"/>
      <c r="G198" s="246" t="s">
        <v>281</v>
      </c>
      <c r="H198" s="246"/>
      <c r="I198" s="61">
        <v>13.5</v>
      </c>
      <c r="J198" s="247">
        <v>0</v>
      </c>
      <c r="K198" s="248"/>
      <c r="L198" s="61">
        <v>13.5</v>
      </c>
    </row>
    <row r="199" spans="1:12">
      <c r="A199" s="59">
        <v>60501</v>
      </c>
      <c r="B199" s="245" t="s">
        <v>443</v>
      </c>
      <c r="C199" s="245"/>
      <c r="D199" s="245"/>
      <c r="E199" s="245"/>
      <c r="F199" s="245"/>
      <c r="G199" s="246" t="s">
        <v>292</v>
      </c>
      <c r="H199" s="246"/>
      <c r="I199" s="62">
        <v>244.27</v>
      </c>
      <c r="J199" s="249">
        <v>60.1</v>
      </c>
      <c r="K199" s="248"/>
      <c r="L199" s="62">
        <v>304.37</v>
      </c>
    </row>
    <row r="200" spans="1:12">
      <c r="A200" s="59">
        <v>60505</v>
      </c>
      <c r="B200" s="245" t="s">
        <v>444</v>
      </c>
      <c r="C200" s="245"/>
      <c r="D200" s="245"/>
      <c r="E200" s="245"/>
      <c r="F200" s="245"/>
      <c r="G200" s="246" t="s">
        <v>292</v>
      </c>
      <c r="H200" s="246"/>
      <c r="I200" s="62">
        <v>248.51</v>
      </c>
      <c r="J200" s="249">
        <v>60.1</v>
      </c>
      <c r="K200" s="248"/>
      <c r="L200" s="62">
        <v>308.61</v>
      </c>
    </row>
    <row r="201" spans="1:12">
      <c r="A201" s="59">
        <v>60507</v>
      </c>
      <c r="B201" s="245" t="s">
        <v>445</v>
      </c>
      <c r="C201" s="245"/>
      <c r="D201" s="245"/>
      <c r="E201" s="245"/>
      <c r="F201" s="245"/>
      <c r="G201" s="246" t="s">
        <v>292</v>
      </c>
      <c r="H201" s="246"/>
      <c r="I201" s="62">
        <v>256.19</v>
      </c>
      <c r="J201" s="249">
        <v>60.1</v>
      </c>
      <c r="K201" s="248"/>
      <c r="L201" s="62">
        <v>316.29000000000002</v>
      </c>
    </row>
    <row r="202" spans="1:12">
      <c r="A202" s="59">
        <v>60508</v>
      </c>
      <c r="B202" s="245" t="s">
        <v>393</v>
      </c>
      <c r="C202" s="245"/>
      <c r="D202" s="245"/>
      <c r="E202" s="245"/>
      <c r="F202" s="245"/>
      <c r="G202" s="246" t="s">
        <v>292</v>
      </c>
      <c r="H202" s="246"/>
      <c r="I202" s="62">
        <v>257.07</v>
      </c>
      <c r="J202" s="249">
        <v>60.1</v>
      </c>
      <c r="K202" s="248"/>
      <c r="L202" s="62">
        <v>317.17</v>
      </c>
    </row>
    <row r="203" spans="1:12">
      <c r="A203" s="59">
        <v>60510</v>
      </c>
      <c r="B203" s="245" t="s">
        <v>446</v>
      </c>
      <c r="C203" s="245"/>
      <c r="D203" s="245"/>
      <c r="E203" s="245"/>
      <c r="F203" s="245"/>
      <c r="G203" s="246" t="s">
        <v>292</v>
      </c>
      <c r="H203" s="246"/>
      <c r="I203" s="62">
        <v>260.10000000000002</v>
      </c>
      <c r="J203" s="247">
        <v>0</v>
      </c>
      <c r="K203" s="248"/>
      <c r="L203" s="62">
        <v>260.10000000000002</v>
      </c>
    </row>
    <row r="204" spans="1:12">
      <c r="A204" s="59">
        <v>60512</v>
      </c>
      <c r="B204" s="245" t="s">
        <v>447</v>
      </c>
      <c r="C204" s="245"/>
      <c r="D204" s="245"/>
      <c r="E204" s="245"/>
      <c r="F204" s="245"/>
      <c r="G204" s="246" t="s">
        <v>292</v>
      </c>
      <c r="H204" s="246"/>
      <c r="I204" s="62">
        <v>270.3</v>
      </c>
      <c r="J204" s="249">
        <v>26.13</v>
      </c>
      <c r="K204" s="248"/>
      <c r="L204" s="62">
        <v>296.43</v>
      </c>
    </row>
    <row r="205" spans="1:12">
      <c r="A205" s="59">
        <v>60513</v>
      </c>
      <c r="B205" s="245" t="s">
        <v>396</v>
      </c>
      <c r="C205" s="245"/>
      <c r="D205" s="245"/>
      <c r="E205" s="245"/>
      <c r="F205" s="245"/>
      <c r="G205" s="246" t="s">
        <v>292</v>
      </c>
      <c r="H205" s="246"/>
      <c r="I205" s="62">
        <v>220.69</v>
      </c>
      <c r="J205" s="250">
        <v>101.3</v>
      </c>
      <c r="K205" s="248"/>
      <c r="L205" s="62">
        <v>321.99</v>
      </c>
    </row>
    <row r="206" spans="1:12">
      <c r="A206" s="59">
        <v>60515</v>
      </c>
      <c r="B206" s="245" t="s">
        <v>448</v>
      </c>
      <c r="C206" s="245"/>
      <c r="D206" s="245"/>
      <c r="E206" s="245"/>
      <c r="F206" s="245"/>
      <c r="G206" s="246" t="s">
        <v>292</v>
      </c>
      <c r="H206" s="246"/>
      <c r="I206" s="62">
        <v>260.10000000000002</v>
      </c>
      <c r="J206" s="249">
        <v>26.13</v>
      </c>
      <c r="K206" s="248"/>
      <c r="L206" s="62">
        <v>286.23</v>
      </c>
    </row>
    <row r="207" spans="1:12">
      <c r="A207" s="59">
        <v>60517</v>
      </c>
      <c r="B207" s="245" t="s">
        <v>449</v>
      </c>
      <c r="C207" s="245"/>
      <c r="D207" s="245"/>
      <c r="E207" s="245"/>
      <c r="F207" s="245"/>
      <c r="G207" s="246" t="s">
        <v>292</v>
      </c>
      <c r="H207" s="246"/>
      <c r="I207" s="62">
        <v>252.74</v>
      </c>
      <c r="J207" s="249">
        <v>60.1</v>
      </c>
      <c r="K207" s="248"/>
      <c r="L207" s="62">
        <v>312.83999999999997</v>
      </c>
    </row>
    <row r="208" spans="1:12">
      <c r="A208" s="59">
        <v>60518</v>
      </c>
      <c r="B208" s="245" t="s">
        <v>400</v>
      </c>
      <c r="C208" s="245"/>
      <c r="D208" s="245"/>
      <c r="E208" s="245"/>
      <c r="F208" s="245"/>
      <c r="G208" s="246" t="s">
        <v>292</v>
      </c>
      <c r="H208" s="246"/>
      <c r="I208" s="62">
        <v>273.76</v>
      </c>
      <c r="J208" s="249">
        <v>60.1</v>
      </c>
      <c r="K208" s="248"/>
      <c r="L208" s="62">
        <v>333.86</v>
      </c>
    </row>
    <row r="209" spans="1:12">
      <c r="A209" s="59">
        <v>60520</v>
      </c>
      <c r="B209" s="245" t="s">
        <v>450</v>
      </c>
      <c r="C209" s="245"/>
      <c r="D209" s="245"/>
      <c r="E209" s="245"/>
      <c r="F209" s="245"/>
      <c r="G209" s="246" t="s">
        <v>292</v>
      </c>
      <c r="H209" s="246"/>
      <c r="I209" s="62">
        <v>280.5</v>
      </c>
      <c r="J209" s="249">
        <v>26.13</v>
      </c>
      <c r="K209" s="248"/>
      <c r="L209" s="62">
        <v>306.63</v>
      </c>
    </row>
    <row r="210" spans="1:12">
      <c r="A210" s="59">
        <v>60521</v>
      </c>
      <c r="B210" s="245" t="s">
        <v>451</v>
      </c>
      <c r="C210" s="245"/>
      <c r="D210" s="245"/>
      <c r="E210" s="245"/>
      <c r="F210" s="245"/>
      <c r="G210" s="246" t="s">
        <v>292</v>
      </c>
      <c r="H210" s="246"/>
      <c r="I210" s="62">
        <v>290.7</v>
      </c>
      <c r="J210" s="249">
        <v>26.13</v>
      </c>
      <c r="K210" s="248"/>
      <c r="L210" s="62">
        <v>316.83</v>
      </c>
    </row>
    <row r="211" spans="1:12">
      <c r="A211" s="59">
        <v>60523</v>
      </c>
      <c r="B211" s="245" t="s">
        <v>405</v>
      </c>
      <c r="C211" s="245"/>
      <c r="D211" s="245"/>
      <c r="E211" s="245"/>
      <c r="F211" s="245"/>
      <c r="G211" s="246" t="s">
        <v>292</v>
      </c>
      <c r="H211" s="246"/>
      <c r="I211" s="62">
        <v>270.3</v>
      </c>
      <c r="J211" s="247">
        <v>0</v>
      </c>
      <c r="K211" s="248"/>
      <c r="L211" s="62">
        <v>270.3</v>
      </c>
    </row>
    <row r="212" spans="1:12">
      <c r="A212" s="59">
        <v>60524</v>
      </c>
      <c r="B212" s="245" t="s">
        <v>406</v>
      </c>
      <c r="C212" s="245"/>
      <c r="D212" s="245"/>
      <c r="E212" s="245"/>
      <c r="F212" s="245"/>
      <c r="G212" s="246" t="s">
        <v>292</v>
      </c>
      <c r="H212" s="246"/>
      <c r="I212" s="62">
        <v>280.5</v>
      </c>
      <c r="J212" s="247">
        <v>0</v>
      </c>
      <c r="K212" s="248"/>
      <c r="L212" s="62">
        <v>280.5</v>
      </c>
    </row>
    <row r="213" spans="1:12">
      <c r="A213" s="59">
        <v>60525</v>
      </c>
      <c r="B213" s="245" t="s">
        <v>407</v>
      </c>
      <c r="C213" s="245"/>
      <c r="D213" s="245"/>
      <c r="E213" s="245"/>
      <c r="F213" s="245"/>
      <c r="G213" s="246" t="s">
        <v>292</v>
      </c>
      <c r="H213" s="246"/>
      <c r="I213" s="62">
        <v>290.7</v>
      </c>
      <c r="J213" s="247">
        <v>0</v>
      </c>
      <c r="K213" s="248"/>
      <c r="L213" s="62">
        <v>290.7</v>
      </c>
    </row>
    <row r="214" spans="1:12">
      <c r="A214" s="59">
        <v>60800</v>
      </c>
      <c r="B214" s="245" t="s">
        <v>452</v>
      </c>
      <c r="C214" s="245"/>
      <c r="D214" s="245"/>
      <c r="E214" s="245"/>
      <c r="F214" s="245"/>
      <c r="G214" s="246" t="s">
        <v>292</v>
      </c>
      <c r="H214" s="246"/>
      <c r="I214" s="60">
        <v>7.0000000000000007E-2</v>
      </c>
      <c r="J214" s="249">
        <v>34</v>
      </c>
      <c r="K214" s="248"/>
      <c r="L214" s="61">
        <v>34.07</v>
      </c>
    </row>
    <row r="215" spans="1:12">
      <c r="A215" s="59">
        <v>60801</v>
      </c>
      <c r="B215" s="245" t="s">
        <v>453</v>
      </c>
      <c r="C215" s="245"/>
      <c r="D215" s="245"/>
      <c r="E215" s="245"/>
      <c r="F215" s="245"/>
      <c r="G215" s="246" t="s">
        <v>292</v>
      </c>
      <c r="H215" s="246"/>
      <c r="I215" s="60">
        <v>0</v>
      </c>
      <c r="J215" s="249">
        <v>34.5</v>
      </c>
      <c r="K215" s="248"/>
      <c r="L215" s="61">
        <v>34.5</v>
      </c>
    </row>
    <row r="216" spans="1:12">
      <c r="A216" s="59">
        <v>60802</v>
      </c>
      <c r="B216" s="245" t="s">
        <v>454</v>
      </c>
      <c r="C216" s="245"/>
      <c r="D216" s="245"/>
      <c r="E216" s="245"/>
      <c r="F216" s="245"/>
      <c r="G216" s="246" t="s">
        <v>292</v>
      </c>
      <c r="H216" s="246"/>
      <c r="I216" s="60">
        <v>7.0000000000000007E-2</v>
      </c>
      <c r="J216" s="249">
        <v>34</v>
      </c>
      <c r="K216" s="248"/>
      <c r="L216" s="61">
        <v>34.07</v>
      </c>
    </row>
    <row r="217" spans="1:12">
      <c r="A217" s="59">
        <v>60803</v>
      </c>
      <c r="B217" s="245" t="s">
        <v>455</v>
      </c>
      <c r="C217" s="245"/>
      <c r="D217" s="245"/>
      <c r="E217" s="245"/>
      <c r="F217" s="245"/>
      <c r="G217" s="246" t="s">
        <v>292</v>
      </c>
      <c r="H217" s="246"/>
      <c r="I217" s="61">
        <v>22</v>
      </c>
      <c r="J217" s="247">
        <v>0</v>
      </c>
      <c r="K217" s="248"/>
      <c r="L217" s="61">
        <v>22</v>
      </c>
    </row>
    <row r="218" spans="1:12">
      <c r="A218" s="59">
        <v>61101</v>
      </c>
      <c r="B218" s="245" t="s">
        <v>456</v>
      </c>
      <c r="C218" s="245"/>
      <c r="D218" s="245"/>
      <c r="E218" s="245"/>
      <c r="F218" s="245"/>
      <c r="G218" s="246" t="s">
        <v>273</v>
      </c>
      <c r="H218" s="246"/>
      <c r="I218" s="61">
        <v>48.11</v>
      </c>
      <c r="J218" s="249">
        <v>13.96</v>
      </c>
      <c r="K218" s="248"/>
      <c r="L218" s="61">
        <v>62.07</v>
      </c>
    </row>
    <row r="219" spans="1:12">
      <c r="A219" s="59">
        <v>61102</v>
      </c>
      <c r="B219" s="245" t="s">
        <v>457</v>
      </c>
      <c r="C219" s="245"/>
      <c r="D219" s="245"/>
      <c r="E219" s="245"/>
      <c r="F219" s="245"/>
      <c r="G219" s="246" t="s">
        <v>273</v>
      </c>
      <c r="H219" s="246"/>
      <c r="I219" s="61">
        <v>57.15</v>
      </c>
      <c r="J219" s="249">
        <v>15.52</v>
      </c>
      <c r="K219" s="248"/>
      <c r="L219" s="61">
        <v>72.67</v>
      </c>
    </row>
    <row r="220" spans="1:12">
      <c r="A220" s="59">
        <v>61106</v>
      </c>
      <c r="B220" s="245" t="s">
        <v>458</v>
      </c>
      <c r="C220" s="245"/>
      <c r="D220" s="245"/>
      <c r="E220" s="245"/>
      <c r="F220" s="245"/>
      <c r="G220" s="246" t="s">
        <v>273</v>
      </c>
      <c r="H220" s="246"/>
      <c r="I220" s="61">
        <v>14.55</v>
      </c>
      <c r="J220" s="247">
        <v>9.6</v>
      </c>
      <c r="K220" s="248"/>
      <c r="L220" s="61">
        <v>24.15</v>
      </c>
    </row>
    <row r="221" spans="1:12">
      <c r="A221" s="59">
        <v>61107</v>
      </c>
      <c r="B221" s="245" t="s">
        <v>459</v>
      </c>
      <c r="C221" s="245"/>
      <c r="D221" s="245"/>
      <c r="E221" s="245"/>
      <c r="F221" s="245"/>
      <c r="G221" s="246" t="s">
        <v>273</v>
      </c>
      <c r="H221" s="246"/>
      <c r="I221" s="60">
        <v>8.75</v>
      </c>
      <c r="J221" s="247">
        <v>7.78</v>
      </c>
      <c r="K221" s="248"/>
      <c r="L221" s="61">
        <v>16.53</v>
      </c>
    </row>
    <row r="222" spans="1:12">
      <c r="A222" s="59">
        <v>61108</v>
      </c>
      <c r="B222" s="245" t="s">
        <v>460</v>
      </c>
      <c r="C222" s="245"/>
      <c r="D222" s="245"/>
      <c r="E222" s="245"/>
      <c r="F222" s="245"/>
      <c r="G222" s="246" t="s">
        <v>273</v>
      </c>
      <c r="H222" s="246"/>
      <c r="I222" s="60">
        <v>6.82</v>
      </c>
      <c r="J222" s="247">
        <v>7.18</v>
      </c>
      <c r="K222" s="248"/>
      <c r="L222" s="61">
        <v>14</v>
      </c>
    </row>
    <row r="223" spans="1:12">
      <c r="A223" s="59">
        <v>61130</v>
      </c>
      <c r="B223" s="245" t="s">
        <v>461</v>
      </c>
      <c r="C223" s="245"/>
      <c r="D223" s="245"/>
      <c r="E223" s="245"/>
      <c r="F223" s="245"/>
      <c r="G223" s="246" t="s">
        <v>273</v>
      </c>
      <c r="H223" s="246"/>
      <c r="I223" s="62">
        <v>130.69</v>
      </c>
      <c r="J223" s="250">
        <v>118.87</v>
      </c>
      <c r="K223" s="248"/>
      <c r="L223" s="62">
        <v>249.56</v>
      </c>
    </row>
    <row r="224" spans="1:12">
      <c r="A224" s="59">
        <v>67000</v>
      </c>
      <c r="B224" s="245" t="s">
        <v>462</v>
      </c>
      <c r="C224" s="245"/>
      <c r="D224" s="245"/>
      <c r="E224" s="245"/>
      <c r="F224" s="245"/>
      <c r="G224" s="246" t="s">
        <v>463</v>
      </c>
      <c r="H224" s="246"/>
      <c r="I224" s="60">
        <v>0</v>
      </c>
      <c r="J224" s="247">
        <v>0</v>
      </c>
      <c r="K224" s="248"/>
      <c r="L224" s="60">
        <v>0</v>
      </c>
    </row>
    <row r="225" spans="1:12">
      <c r="A225" s="59">
        <v>67002</v>
      </c>
      <c r="B225" s="245" t="s">
        <v>464</v>
      </c>
      <c r="C225" s="245"/>
      <c r="D225" s="245"/>
      <c r="E225" s="245"/>
      <c r="F225" s="245"/>
      <c r="G225" s="246" t="s">
        <v>301</v>
      </c>
      <c r="H225" s="246"/>
      <c r="I225" s="60">
        <v>0.1</v>
      </c>
      <c r="J225" s="247">
        <v>1.01</v>
      </c>
      <c r="K225" s="248"/>
      <c r="L225" s="60">
        <v>1.1100000000000001</v>
      </c>
    </row>
    <row r="226" spans="1:12">
      <c r="A226" s="59">
        <v>67006</v>
      </c>
      <c r="B226" s="245" t="s">
        <v>465</v>
      </c>
      <c r="C226" s="245"/>
      <c r="D226" s="245"/>
      <c r="E226" s="245"/>
      <c r="F226" s="245"/>
      <c r="G226" s="246" t="s">
        <v>273</v>
      </c>
      <c r="H226" s="246"/>
      <c r="I226" s="60">
        <v>0</v>
      </c>
      <c r="J226" s="247">
        <v>5.9</v>
      </c>
      <c r="K226" s="248"/>
      <c r="L226" s="60">
        <v>5.9</v>
      </c>
    </row>
    <row r="227" spans="1:12">
      <c r="A227" s="59">
        <v>67010</v>
      </c>
      <c r="B227" s="245" t="s">
        <v>466</v>
      </c>
      <c r="C227" s="245"/>
      <c r="D227" s="245"/>
      <c r="E227" s="245"/>
      <c r="F227" s="245"/>
      <c r="G227" s="246" t="s">
        <v>292</v>
      </c>
      <c r="H227" s="246"/>
      <c r="I227" s="60">
        <v>0</v>
      </c>
      <c r="J227" s="254">
        <v>1087.3499999999999</v>
      </c>
      <c r="K227" s="248"/>
      <c r="L227" s="63">
        <v>1087.3499999999999</v>
      </c>
    </row>
    <row r="228" spans="1:12">
      <c r="A228" s="59">
        <v>67014</v>
      </c>
      <c r="B228" s="245" t="s">
        <v>467</v>
      </c>
      <c r="C228" s="245"/>
      <c r="D228" s="245"/>
      <c r="E228" s="245"/>
      <c r="F228" s="245"/>
      <c r="G228" s="246" t="s">
        <v>273</v>
      </c>
      <c r="H228" s="246"/>
      <c r="I228" s="60">
        <v>0.01</v>
      </c>
      <c r="J228" s="249">
        <v>20.260000000000002</v>
      </c>
      <c r="K228" s="248"/>
      <c r="L228" s="61">
        <v>20.27</v>
      </c>
    </row>
    <row r="229" spans="1:12">
      <c r="A229" s="59">
        <v>67016</v>
      </c>
      <c r="B229" s="245" t="s">
        <v>468</v>
      </c>
      <c r="C229" s="245"/>
      <c r="D229" s="245"/>
      <c r="E229" s="245"/>
      <c r="F229" s="245"/>
      <c r="G229" s="246" t="s">
        <v>273</v>
      </c>
      <c r="H229" s="246"/>
      <c r="I229" s="60">
        <v>0.01</v>
      </c>
      <c r="J229" s="249">
        <v>20.190000000000001</v>
      </c>
      <c r="K229" s="248"/>
      <c r="L229" s="61">
        <v>20.2</v>
      </c>
    </row>
    <row r="230" spans="1:12">
      <c r="A230" s="59">
        <v>67018</v>
      </c>
      <c r="B230" s="245" t="s">
        <v>469</v>
      </c>
      <c r="C230" s="245"/>
      <c r="D230" s="245"/>
      <c r="E230" s="245"/>
      <c r="F230" s="245"/>
      <c r="G230" s="246" t="s">
        <v>273</v>
      </c>
      <c r="H230" s="246"/>
      <c r="I230" s="60">
        <v>0.01</v>
      </c>
      <c r="J230" s="247">
        <v>3.34</v>
      </c>
      <c r="K230" s="248"/>
      <c r="L230" s="60">
        <v>3.35</v>
      </c>
    </row>
    <row r="231" spans="1:12">
      <c r="A231" s="59">
        <v>67022</v>
      </c>
      <c r="B231" s="245" t="s">
        <v>470</v>
      </c>
      <c r="C231" s="245"/>
      <c r="D231" s="245"/>
      <c r="E231" s="245"/>
      <c r="F231" s="245"/>
      <c r="G231" s="246" t="s">
        <v>273</v>
      </c>
      <c r="H231" s="246"/>
      <c r="I231" s="60">
        <v>0.01</v>
      </c>
      <c r="J231" s="247">
        <v>1.1100000000000001</v>
      </c>
      <c r="K231" s="248"/>
      <c r="L231" s="60">
        <v>1.1200000000000001</v>
      </c>
    </row>
    <row r="232" spans="1:12">
      <c r="A232" s="59">
        <v>67026</v>
      </c>
      <c r="B232" s="245" t="s">
        <v>471</v>
      </c>
      <c r="C232" s="245"/>
      <c r="D232" s="245"/>
      <c r="E232" s="245"/>
      <c r="F232" s="245"/>
      <c r="G232" s="246" t="s">
        <v>273</v>
      </c>
      <c r="H232" s="246"/>
      <c r="I232" s="60">
        <v>9.77</v>
      </c>
      <c r="J232" s="249">
        <v>26.01</v>
      </c>
      <c r="K232" s="248"/>
      <c r="L232" s="61">
        <v>35.78</v>
      </c>
    </row>
    <row r="233" spans="1:12">
      <c r="A233" s="59">
        <v>67058</v>
      </c>
      <c r="B233" s="245" t="s">
        <v>472</v>
      </c>
      <c r="C233" s="245"/>
      <c r="D233" s="245"/>
      <c r="E233" s="245"/>
      <c r="F233" s="245"/>
      <c r="G233" s="246" t="s">
        <v>273</v>
      </c>
      <c r="H233" s="246"/>
      <c r="I233" s="60">
        <v>5.16</v>
      </c>
      <c r="J233" s="247">
        <v>4.18</v>
      </c>
      <c r="K233" s="248"/>
      <c r="L233" s="60">
        <v>9.34</v>
      </c>
    </row>
    <row r="234" spans="1:12">
      <c r="A234" s="59">
        <v>67062</v>
      </c>
      <c r="B234" s="245" t="s">
        <v>473</v>
      </c>
      <c r="C234" s="245"/>
      <c r="D234" s="245"/>
      <c r="E234" s="245"/>
      <c r="F234" s="245"/>
      <c r="G234" s="246" t="s">
        <v>292</v>
      </c>
      <c r="H234" s="246"/>
      <c r="I234" s="63">
        <v>2858.57</v>
      </c>
      <c r="J234" s="250">
        <v>223.82</v>
      </c>
      <c r="K234" s="248"/>
      <c r="L234" s="63">
        <v>3082.39</v>
      </c>
    </row>
    <row r="235" spans="1:12">
      <c r="A235" s="59">
        <v>67070</v>
      </c>
      <c r="B235" s="245" t="s">
        <v>474</v>
      </c>
      <c r="C235" s="245"/>
      <c r="D235" s="245"/>
      <c r="E235" s="245"/>
      <c r="F235" s="245"/>
      <c r="G235" s="246" t="s">
        <v>273</v>
      </c>
      <c r="H235" s="246"/>
      <c r="I235" s="60">
        <v>1.29</v>
      </c>
      <c r="J235" s="247">
        <v>2.09</v>
      </c>
      <c r="K235" s="248"/>
      <c r="L235" s="60">
        <v>3.38</v>
      </c>
    </row>
    <row r="236" spans="1:12">
      <c r="A236" s="59">
        <v>67078</v>
      </c>
      <c r="B236" s="245" t="s">
        <v>475</v>
      </c>
      <c r="C236" s="245"/>
      <c r="D236" s="245"/>
      <c r="E236" s="245"/>
      <c r="F236" s="245"/>
      <c r="G236" s="246" t="s">
        <v>273</v>
      </c>
      <c r="H236" s="246"/>
      <c r="I236" s="60">
        <v>0.4</v>
      </c>
      <c r="J236" s="247">
        <v>4.5</v>
      </c>
      <c r="K236" s="248"/>
      <c r="L236" s="60">
        <v>4.9000000000000004</v>
      </c>
    </row>
    <row r="237" spans="1:12">
      <c r="A237" s="59">
        <v>67082</v>
      </c>
      <c r="B237" s="245" t="s">
        <v>476</v>
      </c>
      <c r="C237" s="245"/>
      <c r="D237" s="245"/>
      <c r="E237" s="245"/>
      <c r="F237" s="245"/>
      <c r="G237" s="246" t="s">
        <v>273</v>
      </c>
      <c r="H237" s="246"/>
      <c r="I237" s="60">
        <v>0.99</v>
      </c>
      <c r="J237" s="247">
        <v>4.79</v>
      </c>
      <c r="K237" s="248"/>
      <c r="L237" s="60">
        <v>5.78</v>
      </c>
    </row>
    <row r="238" spans="1:12">
      <c r="A238" s="58">
        <v>169</v>
      </c>
      <c r="B238" s="251" t="s">
        <v>256</v>
      </c>
      <c r="C238" s="251"/>
      <c r="D238" s="251"/>
      <c r="E238" s="251"/>
      <c r="F238" s="251"/>
      <c r="G238" s="252"/>
      <c r="H238" s="251"/>
      <c r="I238" s="253"/>
      <c r="J238" s="253"/>
      <c r="K238" s="251"/>
      <c r="L238" s="253"/>
    </row>
    <row r="239" spans="1:12">
      <c r="A239" s="59">
        <v>70000</v>
      </c>
      <c r="B239" s="245" t="s">
        <v>477</v>
      </c>
      <c r="C239" s="245"/>
      <c r="D239" s="245"/>
      <c r="E239" s="245"/>
      <c r="F239" s="245"/>
      <c r="G239" s="246"/>
      <c r="H239" s="246"/>
      <c r="I239" s="60">
        <v>0</v>
      </c>
      <c r="J239" s="247">
        <v>0</v>
      </c>
      <c r="K239" s="248"/>
      <c r="L239" s="60">
        <v>0</v>
      </c>
    </row>
    <row r="240" spans="1:12">
      <c r="A240" s="59">
        <v>70111</v>
      </c>
      <c r="B240" s="245" t="s">
        <v>478</v>
      </c>
      <c r="C240" s="245"/>
      <c r="D240" s="245"/>
      <c r="E240" s="245"/>
      <c r="F240" s="245"/>
      <c r="G240" s="246" t="s">
        <v>281</v>
      </c>
      <c r="H240" s="246"/>
      <c r="I240" s="61">
        <v>51.32</v>
      </c>
      <c r="J240" s="250">
        <v>106.07</v>
      </c>
      <c r="K240" s="248"/>
      <c r="L240" s="62">
        <v>157.38999999999999</v>
      </c>
    </row>
    <row r="241" spans="1:12">
      <c r="A241" s="59">
        <v>70204</v>
      </c>
      <c r="B241" s="245" t="s">
        <v>479</v>
      </c>
      <c r="C241" s="245"/>
      <c r="D241" s="245"/>
      <c r="E241" s="245"/>
      <c r="F241" s="245"/>
      <c r="G241" s="246" t="s">
        <v>281</v>
      </c>
      <c r="H241" s="246"/>
      <c r="I241" s="60">
        <v>3.35</v>
      </c>
      <c r="J241" s="247">
        <v>6.08</v>
      </c>
      <c r="K241" s="248"/>
      <c r="L241" s="60">
        <v>9.43</v>
      </c>
    </row>
    <row r="242" spans="1:12">
      <c r="A242" s="59">
        <v>70207</v>
      </c>
      <c r="B242" s="245" t="s">
        <v>480</v>
      </c>
      <c r="C242" s="245"/>
      <c r="D242" s="245"/>
      <c r="E242" s="245"/>
      <c r="F242" s="245"/>
      <c r="G242" s="246" t="s">
        <v>281</v>
      </c>
      <c r="H242" s="246"/>
      <c r="I242" s="60">
        <v>1.98</v>
      </c>
      <c r="J242" s="247">
        <v>3.65</v>
      </c>
      <c r="K242" s="248"/>
      <c r="L242" s="60">
        <v>5.63</v>
      </c>
    </row>
    <row r="243" spans="1:12">
      <c r="A243" s="59">
        <v>70211</v>
      </c>
      <c r="B243" s="245" t="s">
        <v>153</v>
      </c>
      <c r="C243" s="245"/>
      <c r="D243" s="245"/>
      <c r="E243" s="245"/>
      <c r="F243" s="245"/>
      <c r="G243" s="246" t="s">
        <v>281</v>
      </c>
      <c r="H243" s="246"/>
      <c r="I243" s="60">
        <v>0.13</v>
      </c>
      <c r="J243" s="247">
        <v>0.32</v>
      </c>
      <c r="K243" s="248"/>
      <c r="L243" s="60">
        <v>0.45</v>
      </c>
    </row>
    <row r="244" spans="1:12">
      <c r="A244" s="59">
        <v>70218</v>
      </c>
      <c r="B244" s="245" t="s">
        <v>481</v>
      </c>
      <c r="C244" s="245"/>
      <c r="D244" s="245"/>
      <c r="E244" s="245"/>
      <c r="F244" s="245"/>
      <c r="G244" s="246" t="s">
        <v>383</v>
      </c>
      <c r="H244" s="246"/>
      <c r="I244" s="60">
        <v>0.28000000000000003</v>
      </c>
      <c r="J244" s="247">
        <v>0.99</v>
      </c>
      <c r="K244" s="248"/>
      <c r="L244" s="60">
        <v>1.27</v>
      </c>
    </row>
    <row r="245" spans="1:12">
      <c r="A245" s="59">
        <v>70220</v>
      </c>
      <c r="B245" s="245" t="s">
        <v>482</v>
      </c>
      <c r="C245" s="245"/>
      <c r="D245" s="245"/>
      <c r="E245" s="245"/>
      <c r="F245" s="245"/>
      <c r="G245" s="246" t="s">
        <v>281</v>
      </c>
      <c r="H245" s="246"/>
      <c r="I245" s="61">
        <v>68.06</v>
      </c>
      <c r="J245" s="247">
        <v>9.73</v>
      </c>
      <c r="K245" s="248"/>
      <c r="L245" s="61">
        <v>77.790000000000006</v>
      </c>
    </row>
    <row r="246" spans="1:12">
      <c r="A246" s="59">
        <v>70221</v>
      </c>
      <c r="B246" s="245" t="s">
        <v>483</v>
      </c>
      <c r="C246" s="245"/>
      <c r="D246" s="245"/>
      <c r="E246" s="245"/>
      <c r="F246" s="245"/>
      <c r="G246" s="246" t="s">
        <v>281</v>
      </c>
      <c r="H246" s="246"/>
      <c r="I246" s="61">
        <v>71.38</v>
      </c>
      <c r="J246" s="247">
        <v>9.73</v>
      </c>
      <c r="K246" s="248"/>
      <c r="L246" s="61">
        <v>81.11</v>
      </c>
    </row>
    <row r="247" spans="1:12">
      <c r="A247" s="59">
        <v>70222</v>
      </c>
      <c r="B247" s="245" t="s">
        <v>484</v>
      </c>
      <c r="C247" s="245"/>
      <c r="D247" s="245"/>
      <c r="E247" s="245"/>
      <c r="F247" s="245"/>
      <c r="G247" s="246" t="s">
        <v>281</v>
      </c>
      <c r="H247" s="246"/>
      <c r="I247" s="61">
        <v>72.290000000000006</v>
      </c>
      <c r="J247" s="247">
        <v>9.73</v>
      </c>
      <c r="K247" s="248"/>
      <c r="L247" s="61">
        <v>82.02</v>
      </c>
    </row>
    <row r="248" spans="1:12">
      <c r="A248" s="59">
        <v>70225</v>
      </c>
      <c r="B248" s="245" t="s">
        <v>485</v>
      </c>
      <c r="C248" s="245"/>
      <c r="D248" s="245"/>
      <c r="E248" s="245"/>
      <c r="F248" s="245"/>
      <c r="G248" s="246" t="s">
        <v>281</v>
      </c>
      <c r="H248" s="246"/>
      <c r="I248" s="61">
        <v>72.92</v>
      </c>
      <c r="J248" s="249">
        <v>24.33</v>
      </c>
      <c r="K248" s="248"/>
      <c r="L248" s="61">
        <v>97.25</v>
      </c>
    </row>
    <row r="249" spans="1:12">
      <c r="A249" s="59">
        <v>70226</v>
      </c>
      <c r="B249" s="245" t="s">
        <v>486</v>
      </c>
      <c r="C249" s="245"/>
      <c r="D249" s="245"/>
      <c r="E249" s="245"/>
      <c r="F249" s="245"/>
      <c r="G249" s="246" t="s">
        <v>281</v>
      </c>
      <c r="H249" s="246"/>
      <c r="I249" s="61">
        <v>62.76</v>
      </c>
      <c r="J249" s="249">
        <v>24.33</v>
      </c>
      <c r="K249" s="248"/>
      <c r="L249" s="61">
        <v>87.09</v>
      </c>
    </row>
    <row r="250" spans="1:12">
      <c r="A250" s="59">
        <v>70229</v>
      </c>
      <c r="B250" s="245" t="s">
        <v>487</v>
      </c>
      <c r="C250" s="245"/>
      <c r="D250" s="245"/>
      <c r="E250" s="245"/>
      <c r="F250" s="245"/>
      <c r="G250" s="246" t="s">
        <v>412</v>
      </c>
      <c r="H250" s="246"/>
      <c r="I250" s="60">
        <v>5.47</v>
      </c>
      <c r="J250" s="249">
        <v>22.06</v>
      </c>
      <c r="K250" s="248"/>
      <c r="L250" s="61">
        <v>27.53</v>
      </c>
    </row>
    <row r="251" spans="1:12">
      <c r="A251" s="59">
        <v>70230</v>
      </c>
      <c r="B251" s="245" t="s">
        <v>488</v>
      </c>
      <c r="C251" s="245"/>
      <c r="D251" s="245"/>
      <c r="E251" s="245"/>
      <c r="F251" s="245"/>
      <c r="G251" s="246" t="s">
        <v>281</v>
      </c>
      <c r="H251" s="246"/>
      <c r="I251" s="60">
        <v>9.9</v>
      </c>
      <c r="J251" s="249">
        <v>12.17</v>
      </c>
      <c r="K251" s="248"/>
      <c r="L251" s="61">
        <v>22.07</v>
      </c>
    </row>
    <row r="252" spans="1:12">
      <c r="A252" s="59">
        <v>70231</v>
      </c>
      <c r="B252" s="245" t="s">
        <v>489</v>
      </c>
      <c r="C252" s="245"/>
      <c r="D252" s="245"/>
      <c r="E252" s="245"/>
      <c r="F252" s="245"/>
      <c r="G252" s="246" t="s">
        <v>281</v>
      </c>
      <c r="H252" s="246"/>
      <c r="I252" s="61">
        <v>11.64</v>
      </c>
      <c r="J252" s="249">
        <v>24.33</v>
      </c>
      <c r="K252" s="248"/>
      <c r="L252" s="61">
        <v>35.97</v>
      </c>
    </row>
    <row r="253" spans="1:12">
      <c r="A253" s="59">
        <v>70232</v>
      </c>
      <c r="B253" s="245" t="s">
        <v>490</v>
      </c>
      <c r="C253" s="245"/>
      <c r="D253" s="245"/>
      <c r="E253" s="245"/>
      <c r="F253" s="245"/>
      <c r="G253" s="246" t="s">
        <v>281</v>
      </c>
      <c r="H253" s="246"/>
      <c r="I253" s="61">
        <v>17.350000000000001</v>
      </c>
      <c r="J253" s="249">
        <v>36.5</v>
      </c>
      <c r="K253" s="248"/>
      <c r="L253" s="61">
        <v>53.85</v>
      </c>
    </row>
    <row r="254" spans="1:12">
      <c r="A254" s="59">
        <v>70233</v>
      </c>
      <c r="B254" s="245" t="s">
        <v>491</v>
      </c>
      <c r="C254" s="245"/>
      <c r="D254" s="245"/>
      <c r="E254" s="245"/>
      <c r="F254" s="245"/>
      <c r="G254" s="246" t="s">
        <v>281</v>
      </c>
      <c r="H254" s="246"/>
      <c r="I254" s="61">
        <v>23</v>
      </c>
      <c r="J254" s="249">
        <v>48.66</v>
      </c>
      <c r="K254" s="248"/>
      <c r="L254" s="61">
        <v>71.66</v>
      </c>
    </row>
    <row r="255" spans="1:12">
      <c r="A255" s="59">
        <v>70240</v>
      </c>
      <c r="B255" s="245" t="s">
        <v>492</v>
      </c>
      <c r="C255" s="245"/>
      <c r="D255" s="245"/>
      <c r="E255" s="245"/>
      <c r="F255" s="245"/>
      <c r="G255" s="246" t="s">
        <v>281</v>
      </c>
      <c r="H255" s="246"/>
      <c r="I255" s="61">
        <v>10.91</v>
      </c>
      <c r="J255" s="249">
        <v>14.6</v>
      </c>
      <c r="K255" s="248"/>
      <c r="L255" s="61">
        <v>25.51</v>
      </c>
    </row>
    <row r="256" spans="1:12">
      <c r="A256" s="59">
        <v>70241</v>
      </c>
      <c r="B256" s="245" t="s">
        <v>493</v>
      </c>
      <c r="C256" s="245"/>
      <c r="D256" s="245"/>
      <c r="E256" s="245"/>
      <c r="F256" s="245"/>
      <c r="G256" s="246" t="s">
        <v>281</v>
      </c>
      <c r="H256" s="246"/>
      <c r="I256" s="61">
        <v>21.38</v>
      </c>
      <c r="J256" s="249">
        <v>29.2</v>
      </c>
      <c r="K256" s="248"/>
      <c r="L256" s="61">
        <v>50.58</v>
      </c>
    </row>
    <row r="257" spans="1:12">
      <c r="A257" s="59">
        <v>70242</v>
      </c>
      <c r="B257" s="245" t="s">
        <v>494</v>
      </c>
      <c r="C257" s="245"/>
      <c r="D257" s="245"/>
      <c r="E257" s="245"/>
      <c r="F257" s="245"/>
      <c r="G257" s="246" t="s">
        <v>281</v>
      </c>
      <c r="H257" s="246"/>
      <c r="I257" s="61">
        <v>38.28</v>
      </c>
      <c r="J257" s="249">
        <v>58.39</v>
      </c>
      <c r="K257" s="248"/>
      <c r="L257" s="61">
        <v>96.67</v>
      </c>
    </row>
    <row r="258" spans="1:12">
      <c r="A258" s="59">
        <v>70243</v>
      </c>
      <c r="B258" s="245" t="s">
        <v>495</v>
      </c>
      <c r="C258" s="245"/>
      <c r="D258" s="245"/>
      <c r="E258" s="245"/>
      <c r="F258" s="245"/>
      <c r="G258" s="246" t="s">
        <v>281</v>
      </c>
      <c r="H258" s="246"/>
      <c r="I258" s="61">
        <v>55.11</v>
      </c>
      <c r="J258" s="249">
        <v>58.39</v>
      </c>
      <c r="K258" s="248"/>
      <c r="L258" s="62">
        <v>113.5</v>
      </c>
    </row>
    <row r="259" spans="1:12">
      <c r="A259" s="59">
        <v>70250</v>
      </c>
      <c r="B259" s="245" t="s">
        <v>496</v>
      </c>
      <c r="C259" s="245"/>
      <c r="D259" s="245"/>
      <c r="E259" s="245"/>
      <c r="F259" s="245"/>
      <c r="G259" s="246" t="s">
        <v>281</v>
      </c>
      <c r="H259" s="246"/>
      <c r="I259" s="60">
        <v>0.56000000000000005</v>
      </c>
      <c r="J259" s="247">
        <v>0.48</v>
      </c>
      <c r="K259" s="248"/>
      <c r="L259" s="60">
        <v>1.04</v>
      </c>
    </row>
    <row r="260" spans="1:12">
      <c r="A260" s="59">
        <v>70251</v>
      </c>
      <c r="B260" s="245" t="s">
        <v>497</v>
      </c>
      <c r="C260" s="245"/>
      <c r="D260" s="245"/>
      <c r="E260" s="245"/>
      <c r="F260" s="245"/>
      <c r="G260" s="246" t="s">
        <v>281</v>
      </c>
      <c r="H260" s="246"/>
      <c r="I260" s="60">
        <v>0.06</v>
      </c>
      <c r="J260" s="247">
        <v>0</v>
      </c>
      <c r="K260" s="248"/>
      <c r="L260" s="60">
        <v>0.06</v>
      </c>
    </row>
    <row r="261" spans="1:12">
      <c r="A261" s="59">
        <v>70252</v>
      </c>
      <c r="B261" s="245" t="s">
        <v>498</v>
      </c>
      <c r="C261" s="245"/>
      <c r="D261" s="245"/>
      <c r="E261" s="245"/>
      <c r="F261" s="245"/>
      <c r="G261" s="246" t="s">
        <v>281</v>
      </c>
      <c r="H261" s="246"/>
      <c r="I261" s="60">
        <v>7.0000000000000007E-2</v>
      </c>
      <c r="J261" s="247">
        <v>0</v>
      </c>
      <c r="K261" s="248"/>
      <c r="L261" s="60">
        <v>7.0000000000000007E-2</v>
      </c>
    </row>
    <row r="262" spans="1:12">
      <c r="A262" s="59">
        <v>70260</v>
      </c>
      <c r="B262" s="245" t="s">
        <v>499</v>
      </c>
      <c r="C262" s="245"/>
      <c r="D262" s="245"/>
      <c r="E262" s="245"/>
      <c r="F262" s="245"/>
      <c r="G262" s="246" t="s">
        <v>301</v>
      </c>
      <c r="H262" s="246"/>
      <c r="I262" s="61">
        <v>45.61</v>
      </c>
      <c r="J262" s="249">
        <v>16.3</v>
      </c>
      <c r="K262" s="248"/>
      <c r="L262" s="61">
        <v>61.91</v>
      </c>
    </row>
    <row r="263" spans="1:12">
      <c r="A263" s="59">
        <v>70261</v>
      </c>
      <c r="B263" s="245" t="s">
        <v>156</v>
      </c>
      <c r="C263" s="245"/>
      <c r="D263" s="245"/>
      <c r="E263" s="245"/>
      <c r="F263" s="245"/>
      <c r="G263" s="246" t="s">
        <v>301</v>
      </c>
      <c r="H263" s="246"/>
      <c r="I263" s="61">
        <v>57.6</v>
      </c>
      <c r="J263" s="249">
        <v>16.3</v>
      </c>
      <c r="K263" s="248"/>
      <c r="L263" s="61">
        <v>73.900000000000006</v>
      </c>
    </row>
    <row r="264" spans="1:12">
      <c r="A264" s="59">
        <v>70262</v>
      </c>
      <c r="B264" s="245" t="s">
        <v>500</v>
      </c>
      <c r="C264" s="245"/>
      <c r="D264" s="245"/>
      <c r="E264" s="245"/>
      <c r="F264" s="245"/>
      <c r="G264" s="246" t="s">
        <v>301</v>
      </c>
      <c r="H264" s="246"/>
      <c r="I264" s="61">
        <v>57.59</v>
      </c>
      <c r="J264" s="249">
        <v>16.3</v>
      </c>
      <c r="K264" s="248"/>
      <c r="L264" s="61">
        <v>73.89</v>
      </c>
    </row>
    <row r="265" spans="1:12">
      <c r="A265" s="59">
        <v>70263</v>
      </c>
      <c r="B265" s="245" t="s">
        <v>501</v>
      </c>
      <c r="C265" s="245"/>
      <c r="D265" s="245"/>
      <c r="E265" s="245"/>
      <c r="F265" s="245"/>
      <c r="G265" s="246" t="s">
        <v>301</v>
      </c>
      <c r="H265" s="246"/>
      <c r="I265" s="61">
        <v>90.98</v>
      </c>
      <c r="J265" s="249">
        <v>16.3</v>
      </c>
      <c r="K265" s="248"/>
      <c r="L265" s="62">
        <v>107.28</v>
      </c>
    </row>
    <row r="266" spans="1:12">
      <c r="A266" s="59">
        <v>70264</v>
      </c>
      <c r="B266" s="245" t="s">
        <v>502</v>
      </c>
      <c r="C266" s="245"/>
      <c r="D266" s="245"/>
      <c r="E266" s="245"/>
      <c r="F266" s="245"/>
      <c r="G266" s="246" t="s">
        <v>301</v>
      </c>
      <c r="H266" s="246"/>
      <c r="I266" s="61">
        <v>52.89</v>
      </c>
      <c r="J266" s="249">
        <v>16.3</v>
      </c>
      <c r="K266" s="248"/>
      <c r="L266" s="61">
        <v>69.19</v>
      </c>
    </row>
    <row r="267" spans="1:12">
      <c r="A267" s="59">
        <v>70265</v>
      </c>
      <c r="B267" s="245" t="s">
        <v>503</v>
      </c>
      <c r="C267" s="245"/>
      <c r="D267" s="245"/>
      <c r="E267" s="245"/>
      <c r="F267" s="245"/>
      <c r="G267" s="246" t="s">
        <v>301</v>
      </c>
      <c r="H267" s="246"/>
      <c r="I267" s="61">
        <v>74.709999999999994</v>
      </c>
      <c r="J267" s="249">
        <v>16.3</v>
      </c>
      <c r="K267" s="248"/>
      <c r="L267" s="61">
        <v>91.01</v>
      </c>
    </row>
    <row r="268" spans="1:12">
      <c r="A268" s="59">
        <v>70266</v>
      </c>
      <c r="B268" s="245" t="s">
        <v>504</v>
      </c>
      <c r="C268" s="245"/>
      <c r="D268" s="245"/>
      <c r="E268" s="245"/>
      <c r="F268" s="245"/>
      <c r="G268" s="246" t="s">
        <v>301</v>
      </c>
      <c r="H268" s="246"/>
      <c r="I268" s="61">
        <v>33.71</v>
      </c>
      <c r="J268" s="249">
        <v>16.3</v>
      </c>
      <c r="K268" s="248"/>
      <c r="L268" s="61">
        <v>50.01</v>
      </c>
    </row>
    <row r="269" spans="1:12">
      <c r="A269" s="59">
        <v>70267</v>
      </c>
      <c r="B269" s="245" t="s">
        <v>505</v>
      </c>
      <c r="C269" s="245"/>
      <c r="D269" s="245"/>
      <c r="E269" s="245"/>
      <c r="F269" s="245"/>
      <c r="G269" s="246" t="s">
        <v>301</v>
      </c>
      <c r="H269" s="246"/>
      <c r="I269" s="61">
        <v>84.62</v>
      </c>
      <c r="J269" s="249">
        <v>16.3</v>
      </c>
      <c r="K269" s="248"/>
      <c r="L269" s="62">
        <v>100.92</v>
      </c>
    </row>
    <row r="270" spans="1:12">
      <c r="A270" s="59">
        <v>70268</v>
      </c>
      <c r="B270" s="245" t="s">
        <v>506</v>
      </c>
      <c r="C270" s="245"/>
      <c r="D270" s="245"/>
      <c r="E270" s="245"/>
      <c r="F270" s="245"/>
      <c r="G270" s="246" t="s">
        <v>301</v>
      </c>
      <c r="H270" s="246"/>
      <c r="I270" s="62">
        <v>104.53</v>
      </c>
      <c r="J270" s="249">
        <v>16.3</v>
      </c>
      <c r="K270" s="248"/>
      <c r="L270" s="62">
        <v>120.83</v>
      </c>
    </row>
    <row r="271" spans="1:12">
      <c r="A271" s="59">
        <v>70269</v>
      </c>
      <c r="B271" s="245" t="s">
        <v>507</v>
      </c>
      <c r="C271" s="245"/>
      <c r="D271" s="245"/>
      <c r="E271" s="245"/>
      <c r="F271" s="245"/>
      <c r="G271" s="246" t="s">
        <v>301</v>
      </c>
      <c r="H271" s="246"/>
      <c r="I271" s="61">
        <v>42.1</v>
      </c>
      <c r="J271" s="249">
        <v>16.3</v>
      </c>
      <c r="K271" s="248"/>
      <c r="L271" s="61">
        <v>58.4</v>
      </c>
    </row>
    <row r="272" spans="1:12">
      <c r="A272" s="59">
        <v>70270</v>
      </c>
      <c r="B272" s="245" t="s">
        <v>508</v>
      </c>
      <c r="C272" s="245"/>
      <c r="D272" s="245"/>
      <c r="E272" s="245"/>
      <c r="F272" s="245"/>
      <c r="G272" s="246" t="s">
        <v>301</v>
      </c>
      <c r="H272" s="246"/>
      <c r="I272" s="61">
        <v>27.79</v>
      </c>
      <c r="J272" s="249">
        <v>16.3</v>
      </c>
      <c r="K272" s="248"/>
      <c r="L272" s="61">
        <v>44.09</v>
      </c>
    </row>
    <row r="273" spans="1:12">
      <c r="A273" s="59">
        <v>70271</v>
      </c>
      <c r="B273" s="245" t="s">
        <v>509</v>
      </c>
      <c r="C273" s="245"/>
      <c r="D273" s="245"/>
      <c r="E273" s="245"/>
      <c r="F273" s="245"/>
      <c r="G273" s="246" t="s">
        <v>301</v>
      </c>
      <c r="H273" s="246"/>
      <c r="I273" s="62">
        <v>138.5</v>
      </c>
      <c r="J273" s="249">
        <v>16.3</v>
      </c>
      <c r="K273" s="248"/>
      <c r="L273" s="62">
        <v>154.80000000000001</v>
      </c>
    </row>
    <row r="274" spans="1:12">
      <c r="A274" s="59">
        <v>70281</v>
      </c>
      <c r="B274" s="245" t="s">
        <v>510</v>
      </c>
      <c r="C274" s="245"/>
      <c r="D274" s="245"/>
      <c r="E274" s="245"/>
      <c r="F274" s="245"/>
      <c r="G274" s="246" t="s">
        <v>281</v>
      </c>
      <c r="H274" s="246"/>
      <c r="I274" s="60">
        <v>4</v>
      </c>
      <c r="J274" s="247">
        <v>3.39</v>
      </c>
      <c r="K274" s="248"/>
      <c r="L274" s="60">
        <v>7.39</v>
      </c>
    </row>
    <row r="275" spans="1:12">
      <c r="A275" s="59">
        <v>70282</v>
      </c>
      <c r="B275" s="245" t="s">
        <v>511</v>
      </c>
      <c r="C275" s="245"/>
      <c r="D275" s="245"/>
      <c r="E275" s="245"/>
      <c r="F275" s="245"/>
      <c r="G275" s="246" t="s">
        <v>281</v>
      </c>
      <c r="H275" s="246"/>
      <c r="I275" s="61">
        <v>49.03</v>
      </c>
      <c r="J275" s="249">
        <v>24.33</v>
      </c>
      <c r="K275" s="248"/>
      <c r="L275" s="61">
        <v>73.36</v>
      </c>
    </row>
    <row r="276" spans="1:12">
      <c r="A276" s="59">
        <v>70283</v>
      </c>
      <c r="B276" s="245" t="s">
        <v>512</v>
      </c>
      <c r="C276" s="245"/>
      <c r="D276" s="245"/>
      <c r="E276" s="245"/>
      <c r="F276" s="245"/>
      <c r="G276" s="246" t="s">
        <v>281</v>
      </c>
      <c r="H276" s="246"/>
      <c r="I276" s="60">
        <v>6.41</v>
      </c>
      <c r="J276" s="249">
        <v>12.17</v>
      </c>
      <c r="K276" s="248"/>
      <c r="L276" s="61">
        <v>18.579999999999998</v>
      </c>
    </row>
    <row r="277" spans="1:12">
      <c r="A277" s="59">
        <v>70284</v>
      </c>
      <c r="B277" s="245" t="s">
        <v>513</v>
      </c>
      <c r="C277" s="245"/>
      <c r="D277" s="245"/>
      <c r="E277" s="245"/>
      <c r="F277" s="245"/>
      <c r="G277" s="246" t="s">
        <v>281</v>
      </c>
      <c r="H277" s="246"/>
      <c r="I277" s="60">
        <v>7.59</v>
      </c>
      <c r="J277" s="249">
        <v>12.17</v>
      </c>
      <c r="K277" s="248"/>
      <c r="L277" s="61">
        <v>19.760000000000002</v>
      </c>
    </row>
    <row r="278" spans="1:12">
      <c r="A278" s="59">
        <v>70285</v>
      </c>
      <c r="B278" s="245" t="s">
        <v>514</v>
      </c>
      <c r="C278" s="245"/>
      <c r="D278" s="245"/>
      <c r="E278" s="245"/>
      <c r="F278" s="245"/>
      <c r="G278" s="246" t="s">
        <v>281</v>
      </c>
      <c r="H278" s="246"/>
      <c r="I278" s="60">
        <v>2.85</v>
      </c>
      <c r="J278" s="247">
        <v>7.3</v>
      </c>
      <c r="K278" s="248"/>
      <c r="L278" s="61">
        <v>10.15</v>
      </c>
    </row>
    <row r="279" spans="1:12">
      <c r="A279" s="59">
        <v>70286</v>
      </c>
      <c r="B279" s="245" t="s">
        <v>515</v>
      </c>
      <c r="C279" s="245"/>
      <c r="D279" s="245"/>
      <c r="E279" s="245"/>
      <c r="F279" s="245"/>
      <c r="G279" s="246" t="s">
        <v>281</v>
      </c>
      <c r="H279" s="246"/>
      <c r="I279" s="60">
        <v>3.48</v>
      </c>
      <c r="J279" s="247">
        <v>7.3</v>
      </c>
      <c r="K279" s="248"/>
      <c r="L279" s="61">
        <v>10.78</v>
      </c>
    </row>
    <row r="280" spans="1:12">
      <c r="A280" s="59">
        <v>70287</v>
      </c>
      <c r="B280" s="245" t="s">
        <v>516</v>
      </c>
      <c r="C280" s="245"/>
      <c r="D280" s="245"/>
      <c r="E280" s="245"/>
      <c r="F280" s="245"/>
      <c r="G280" s="246" t="s">
        <v>281</v>
      </c>
      <c r="H280" s="246"/>
      <c r="I280" s="60">
        <v>4.6500000000000004</v>
      </c>
      <c r="J280" s="247">
        <v>7.3</v>
      </c>
      <c r="K280" s="248"/>
      <c r="L280" s="61">
        <v>11.95</v>
      </c>
    </row>
    <row r="281" spans="1:12">
      <c r="A281" s="59">
        <v>70288</v>
      </c>
      <c r="B281" s="245" t="s">
        <v>517</v>
      </c>
      <c r="C281" s="245"/>
      <c r="D281" s="245"/>
      <c r="E281" s="245"/>
      <c r="F281" s="245"/>
      <c r="G281" s="246" t="s">
        <v>281</v>
      </c>
      <c r="H281" s="246"/>
      <c r="I281" s="60">
        <v>6.81</v>
      </c>
      <c r="J281" s="247">
        <v>8.52</v>
      </c>
      <c r="K281" s="248"/>
      <c r="L281" s="61">
        <v>15.33</v>
      </c>
    </row>
    <row r="282" spans="1:12">
      <c r="A282" s="59">
        <v>70289</v>
      </c>
      <c r="B282" s="245" t="s">
        <v>518</v>
      </c>
      <c r="C282" s="245"/>
      <c r="D282" s="245"/>
      <c r="E282" s="245"/>
      <c r="F282" s="245"/>
      <c r="G282" s="246" t="s">
        <v>281</v>
      </c>
      <c r="H282" s="246"/>
      <c r="I282" s="60">
        <v>6.79</v>
      </c>
      <c r="J282" s="247">
        <v>8.52</v>
      </c>
      <c r="K282" s="248"/>
      <c r="L282" s="61">
        <v>15.31</v>
      </c>
    </row>
    <row r="283" spans="1:12">
      <c r="A283" s="59">
        <v>70290</v>
      </c>
      <c r="B283" s="245" t="s">
        <v>519</v>
      </c>
      <c r="C283" s="245"/>
      <c r="D283" s="245"/>
      <c r="E283" s="245"/>
      <c r="F283" s="245"/>
      <c r="G283" s="246" t="s">
        <v>281</v>
      </c>
      <c r="H283" s="246"/>
      <c r="I283" s="61">
        <v>17.079999999999998</v>
      </c>
      <c r="J283" s="247">
        <v>8.52</v>
      </c>
      <c r="K283" s="248"/>
      <c r="L283" s="61">
        <v>25.6</v>
      </c>
    </row>
    <row r="284" spans="1:12">
      <c r="A284" s="59">
        <v>70291</v>
      </c>
      <c r="B284" s="245" t="s">
        <v>520</v>
      </c>
      <c r="C284" s="245"/>
      <c r="D284" s="245"/>
      <c r="E284" s="245"/>
      <c r="F284" s="245"/>
      <c r="G284" s="246" t="s">
        <v>281</v>
      </c>
      <c r="H284" s="246"/>
      <c r="I284" s="61">
        <v>15.81</v>
      </c>
      <c r="J284" s="247">
        <v>9.73</v>
      </c>
      <c r="K284" s="248"/>
      <c r="L284" s="61">
        <v>25.54</v>
      </c>
    </row>
    <row r="285" spans="1:12">
      <c r="A285" s="59">
        <v>70292</v>
      </c>
      <c r="B285" s="245" t="s">
        <v>521</v>
      </c>
      <c r="C285" s="245"/>
      <c r="D285" s="245"/>
      <c r="E285" s="245"/>
      <c r="F285" s="245"/>
      <c r="G285" s="246" t="s">
        <v>281</v>
      </c>
      <c r="H285" s="246"/>
      <c r="I285" s="61">
        <v>47.3</v>
      </c>
      <c r="J285" s="247">
        <v>9.73</v>
      </c>
      <c r="K285" s="248"/>
      <c r="L285" s="61">
        <v>57.03</v>
      </c>
    </row>
    <row r="286" spans="1:12">
      <c r="A286" s="59">
        <v>70293</v>
      </c>
      <c r="B286" s="245" t="s">
        <v>522</v>
      </c>
      <c r="C286" s="245"/>
      <c r="D286" s="245"/>
      <c r="E286" s="245"/>
      <c r="F286" s="245"/>
      <c r="G286" s="246" t="s">
        <v>281</v>
      </c>
      <c r="H286" s="246"/>
      <c r="I286" s="61">
        <v>57.3</v>
      </c>
      <c r="J286" s="247">
        <v>9.73</v>
      </c>
      <c r="K286" s="248"/>
      <c r="L286" s="61">
        <v>67.03</v>
      </c>
    </row>
    <row r="287" spans="1:12">
      <c r="A287" s="59">
        <v>70295</v>
      </c>
      <c r="B287" s="245" t="s">
        <v>523</v>
      </c>
      <c r="C287" s="245"/>
      <c r="D287" s="245"/>
      <c r="E287" s="245"/>
      <c r="F287" s="245"/>
      <c r="G287" s="246" t="s">
        <v>281</v>
      </c>
      <c r="H287" s="246"/>
      <c r="I287" s="61">
        <v>83.69</v>
      </c>
      <c r="J287" s="249">
        <v>12.17</v>
      </c>
      <c r="K287" s="248"/>
      <c r="L287" s="61">
        <v>95.86</v>
      </c>
    </row>
    <row r="288" spans="1:12">
      <c r="A288" s="59">
        <v>70296</v>
      </c>
      <c r="B288" s="245" t="s">
        <v>524</v>
      </c>
      <c r="C288" s="245"/>
      <c r="D288" s="245"/>
      <c r="E288" s="245"/>
      <c r="F288" s="245"/>
      <c r="G288" s="246" t="s">
        <v>281</v>
      </c>
      <c r="H288" s="246"/>
      <c r="I288" s="61">
        <v>87.38</v>
      </c>
      <c r="J288" s="249">
        <v>12.17</v>
      </c>
      <c r="K288" s="248"/>
      <c r="L288" s="61">
        <v>99.55</v>
      </c>
    </row>
    <row r="289" spans="1:12">
      <c r="A289" s="59">
        <v>70297</v>
      </c>
      <c r="B289" s="245" t="s">
        <v>525</v>
      </c>
      <c r="C289" s="245"/>
      <c r="D289" s="245"/>
      <c r="E289" s="245"/>
      <c r="F289" s="245"/>
      <c r="G289" s="246" t="s">
        <v>281</v>
      </c>
      <c r="H289" s="246"/>
      <c r="I289" s="61">
        <v>95.25</v>
      </c>
      <c r="J289" s="249">
        <v>12.17</v>
      </c>
      <c r="K289" s="248"/>
      <c r="L289" s="62">
        <v>107.42</v>
      </c>
    </row>
    <row r="290" spans="1:12">
      <c r="A290" s="59">
        <v>70303</v>
      </c>
      <c r="B290" s="245" t="s">
        <v>526</v>
      </c>
      <c r="C290" s="245"/>
      <c r="D290" s="245"/>
      <c r="E290" s="245"/>
      <c r="F290" s="245"/>
      <c r="G290" s="246" t="s">
        <v>281</v>
      </c>
      <c r="H290" s="246"/>
      <c r="I290" s="61">
        <v>39.450000000000003</v>
      </c>
      <c r="J290" s="249">
        <v>24.33</v>
      </c>
      <c r="K290" s="248"/>
      <c r="L290" s="61">
        <v>63.78</v>
      </c>
    </row>
    <row r="291" spans="1:12">
      <c r="A291" s="59">
        <v>70305</v>
      </c>
      <c r="B291" s="245" t="s">
        <v>527</v>
      </c>
      <c r="C291" s="245"/>
      <c r="D291" s="245"/>
      <c r="E291" s="245"/>
      <c r="F291" s="245"/>
      <c r="G291" s="246" t="s">
        <v>281</v>
      </c>
      <c r="H291" s="246"/>
      <c r="I291" s="61">
        <v>39.450000000000003</v>
      </c>
      <c r="J291" s="249">
        <v>24.33</v>
      </c>
      <c r="K291" s="248"/>
      <c r="L291" s="61">
        <v>63.78</v>
      </c>
    </row>
    <row r="292" spans="1:12">
      <c r="A292" s="59">
        <v>70320</v>
      </c>
      <c r="B292" s="245" t="s">
        <v>528</v>
      </c>
      <c r="C292" s="245"/>
      <c r="D292" s="245"/>
      <c r="E292" s="245"/>
      <c r="F292" s="245"/>
      <c r="G292" s="246" t="s">
        <v>281</v>
      </c>
      <c r="H292" s="246"/>
      <c r="I292" s="60">
        <v>3.96</v>
      </c>
      <c r="J292" s="247">
        <v>1.7</v>
      </c>
      <c r="K292" s="248"/>
      <c r="L292" s="60">
        <v>5.66</v>
      </c>
    </row>
    <row r="293" spans="1:12">
      <c r="A293" s="59">
        <v>70321</v>
      </c>
      <c r="B293" s="245" t="s">
        <v>529</v>
      </c>
      <c r="C293" s="245"/>
      <c r="D293" s="245"/>
      <c r="E293" s="245"/>
      <c r="F293" s="245"/>
      <c r="G293" s="246" t="s">
        <v>281</v>
      </c>
      <c r="H293" s="246"/>
      <c r="I293" s="60">
        <v>4.6900000000000004</v>
      </c>
      <c r="J293" s="247">
        <v>2.4300000000000002</v>
      </c>
      <c r="K293" s="248"/>
      <c r="L293" s="60">
        <v>7.12</v>
      </c>
    </row>
    <row r="294" spans="1:12">
      <c r="A294" s="59">
        <v>70325</v>
      </c>
      <c r="B294" s="245" t="s">
        <v>530</v>
      </c>
      <c r="C294" s="245"/>
      <c r="D294" s="245"/>
      <c r="E294" s="245"/>
      <c r="F294" s="245"/>
      <c r="G294" s="246" t="s">
        <v>281</v>
      </c>
      <c r="H294" s="246"/>
      <c r="I294" s="60">
        <v>5.31</v>
      </c>
      <c r="J294" s="247">
        <v>3.17</v>
      </c>
      <c r="K294" s="248"/>
      <c r="L294" s="60">
        <v>8.48</v>
      </c>
    </row>
    <row r="295" spans="1:12">
      <c r="A295" s="59">
        <v>70330</v>
      </c>
      <c r="B295" s="245" t="s">
        <v>531</v>
      </c>
      <c r="C295" s="245"/>
      <c r="D295" s="245"/>
      <c r="E295" s="245"/>
      <c r="F295" s="245"/>
      <c r="G295" s="246" t="s">
        <v>281</v>
      </c>
      <c r="H295" s="246"/>
      <c r="I295" s="60">
        <v>2.0699999999999998</v>
      </c>
      <c r="J295" s="247">
        <v>0.48</v>
      </c>
      <c r="K295" s="248"/>
      <c r="L295" s="60">
        <v>2.5499999999999998</v>
      </c>
    </row>
    <row r="296" spans="1:12">
      <c r="A296" s="59">
        <v>70331</v>
      </c>
      <c r="B296" s="245" t="s">
        <v>532</v>
      </c>
      <c r="C296" s="245"/>
      <c r="D296" s="245"/>
      <c r="E296" s="245"/>
      <c r="F296" s="245"/>
      <c r="G296" s="246" t="s">
        <v>281</v>
      </c>
      <c r="H296" s="246"/>
      <c r="I296" s="60">
        <v>2.04</v>
      </c>
      <c r="J296" s="247">
        <v>0.73</v>
      </c>
      <c r="K296" s="248"/>
      <c r="L296" s="60">
        <v>2.77</v>
      </c>
    </row>
    <row r="297" spans="1:12">
      <c r="A297" s="59">
        <v>70335</v>
      </c>
      <c r="B297" s="245" t="s">
        <v>533</v>
      </c>
      <c r="C297" s="245"/>
      <c r="D297" s="245"/>
      <c r="E297" s="245"/>
      <c r="F297" s="245"/>
      <c r="G297" s="246" t="s">
        <v>281</v>
      </c>
      <c r="H297" s="246"/>
      <c r="I297" s="60">
        <v>2.64</v>
      </c>
      <c r="J297" s="247">
        <v>1.22</v>
      </c>
      <c r="K297" s="248"/>
      <c r="L297" s="60">
        <v>3.86</v>
      </c>
    </row>
    <row r="298" spans="1:12">
      <c r="A298" s="59">
        <v>70350</v>
      </c>
      <c r="B298" s="245" t="s">
        <v>534</v>
      </c>
      <c r="C298" s="245"/>
      <c r="D298" s="245"/>
      <c r="E298" s="245"/>
      <c r="F298" s="245"/>
      <c r="G298" s="246" t="s">
        <v>281</v>
      </c>
      <c r="H298" s="246"/>
      <c r="I298" s="60">
        <v>0.17</v>
      </c>
      <c r="J298" s="247">
        <v>0.24</v>
      </c>
      <c r="K298" s="248"/>
      <c r="L298" s="60">
        <v>0.41</v>
      </c>
    </row>
    <row r="299" spans="1:12">
      <c r="A299" s="59">
        <v>70351</v>
      </c>
      <c r="B299" s="245" t="s">
        <v>535</v>
      </c>
      <c r="C299" s="245"/>
      <c r="D299" s="245"/>
      <c r="E299" s="245"/>
      <c r="F299" s="245"/>
      <c r="G299" s="246" t="s">
        <v>281</v>
      </c>
      <c r="H299" s="246"/>
      <c r="I299" s="60">
        <v>0.28000000000000003</v>
      </c>
      <c r="J299" s="247">
        <v>0.24</v>
      </c>
      <c r="K299" s="248"/>
      <c r="L299" s="60">
        <v>0.52</v>
      </c>
    </row>
    <row r="300" spans="1:12">
      <c r="A300" s="59">
        <v>70352</v>
      </c>
      <c r="B300" s="245" t="s">
        <v>536</v>
      </c>
      <c r="C300" s="245"/>
      <c r="D300" s="245"/>
      <c r="E300" s="245"/>
      <c r="F300" s="245"/>
      <c r="G300" s="246" t="s">
        <v>281</v>
      </c>
      <c r="H300" s="246"/>
      <c r="I300" s="60">
        <v>0.28000000000000003</v>
      </c>
      <c r="J300" s="247">
        <v>0.24</v>
      </c>
      <c r="K300" s="248"/>
      <c r="L300" s="60">
        <v>0.52</v>
      </c>
    </row>
    <row r="301" spans="1:12">
      <c r="A301" s="59">
        <v>70353</v>
      </c>
      <c r="B301" s="245" t="s">
        <v>537</v>
      </c>
      <c r="C301" s="245"/>
      <c r="D301" s="245"/>
      <c r="E301" s="245"/>
      <c r="F301" s="245"/>
      <c r="G301" s="246" t="s">
        <v>281</v>
      </c>
      <c r="H301" s="246"/>
      <c r="I301" s="60">
        <v>0.33</v>
      </c>
      <c r="J301" s="247">
        <v>0.73</v>
      </c>
      <c r="K301" s="248"/>
      <c r="L301" s="60">
        <v>1.06</v>
      </c>
    </row>
    <row r="302" spans="1:12">
      <c r="A302" s="59">
        <v>70354</v>
      </c>
      <c r="B302" s="245" t="s">
        <v>538</v>
      </c>
      <c r="C302" s="245"/>
      <c r="D302" s="245"/>
      <c r="E302" s="245"/>
      <c r="F302" s="245"/>
      <c r="G302" s="246" t="s">
        <v>281</v>
      </c>
      <c r="H302" s="246"/>
      <c r="I302" s="60">
        <v>0.39</v>
      </c>
      <c r="J302" s="247">
        <v>0.98</v>
      </c>
      <c r="K302" s="248"/>
      <c r="L302" s="60">
        <v>1.37</v>
      </c>
    </row>
    <row r="303" spans="1:12">
      <c r="A303" s="59">
        <v>70355</v>
      </c>
      <c r="B303" s="245" t="s">
        <v>539</v>
      </c>
      <c r="C303" s="245"/>
      <c r="D303" s="245"/>
      <c r="E303" s="245"/>
      <c r="F303" s="245"/>
      <c r="G303" s="246" t="s">
        <v>281</v>
      </c>
      <c r="H303" s="246"/>
      <c r="I303" s="60">
        <v>1.38</v>
      </c>
      <c r="J303" s="247">
        <v>1.46</v>
      </c>
      <c r="K303" s="248"/>
      <c r="L303" s="60">
        <v>2.84</v>
      </c>
    </row>
    <row r="304" spans="1:12">
      <c r="A304" s="59">
        <v>70356</v>
      </c>
      <c r="B304" s="245" t="s">
        <v>540</v>
      </c>
      <c r="C304" s="245"/>
      <c r="D304" s="245"/>
      <c r="E304" s="245"/>
      <c r="F304" s="245"/>
      <c r="G304" s="246" t="s">
        <v>281</v>
      </c>
      <c r="H304" s="246"/>
      <c r="I304" s="60">
        <v>1.47</v>
      </c>
      <c r="J304" s="247">
        <v>2.92</v>
      </c>
      <c r="K304" s="248"/>
      <c r="L304" s="60">
        <v>4.3899999999999997</v>
      </c>
    </row>
    <row r="305" spans="1:12">
      <c r="A305" s="59">
        <v>70357</v>
      </c>
      <c r="B305" s="245" t="s">
        <v>541</v>
      </c>
      <c r="C305" s="245"/>
      <c r="D305" s="245"/>
      <c r="E305" s="245"/>
      <c r="F305" s="245"/>
      <c r="G305" s="246" t="s">
        <v>281</v>
      </c>
      <c r="H305" s="246"/>
      <c r="I305" s="60">
        <v>1.54</v>
      </c>
      <c r="J305" s="247">
        <v>4.38</v>
      </c>
      <c r="K305" s="248"/>
      <c r="L305" s="60">
        <v>5.92</v>
      </c>
    </row>
    <row r="306" spans="1:12">
      <c r="A306" s="59">
        <v>70358</v>
      </c>
      <c r="B306" s="245" t="s">
        <v>542</v>
      </c>
      <c r="C306" s="245"/>
      <c r="D306" s="245"/>
      <c r="E306" s="245"/>
      <c r="F306" s="245"/>
      <c r="G306" s="246" t="s">
        <v>281</v>
      </c>
      <c r="H306" s="246"/>
      <c r="I306" s="60">
        <v>1.85</v>
      </c>
      <c r="J306" s="247">
        <v>6.08</v>
      </c>
      <c r="K306" s="248"/>
      <c r="L306" s="60">
        <v>7.93</v>
      </c>
    </row>
    <row r="307" spans="1:12">
      <c r="A307" s="59">
        <v>70370</v>
      </c>
      <c r="B307" s="245" t="s">
        <v>543</v>
      </c>
      <c r="C307" s="245"/>
      <c r="D307" s="245"/>
      <c r="E307" s="245"/>
      <c r="F307" s="245"/>
      <c r="G307" s="246" t="s">
        <v>281</v>
      </c>
      <c r="H307" s="246"/>
      <c r="I307" s="60">
        <v>0.31</v>
      </c>
      <c r="J307" s="247">
        <v>0.24</v>
      </c>
      <c r="K307" s="248"/>
      <c r="L307" s="60">
        <v>0.55000000000000004</v>
      </c>
    </row>
    <row r="308" spans="1:12">
      <c r="A308" s="59">
        <v>70371</v>
      </c>
      <c r="B308" s="245" t="s">
        <v>544</v>
      </c>
      <c r="C308" s="245"/>
      <c r="D308" s="245"/>
      <c r="E308" s="245"/>
      <c r="F308" s="245"/>
      <c r="G308" s="246" t="s">
        <v>281</v>
      </c>
      <c r="H308" s="246"/>
      <c r="I308" s="60">
        <v>0.66</v>
      </c>
      <c r="J308" s="247">
        <v>0.24</v>
      </c>
      <c r="K308" s="248"/>
      <c r="L308" s="60">
        <v>0.9</v>
      </c>
    </row>
    <row r="309" spans="1:12">
      <c r="A309" s="59">
        <v>70372</v>
      </c>
      <c r="B309" s="245" t="s">
        <v>545</v>
      </c>
      <c r="C309" s="245"/>
      <c r="D309" s="245"/>
      <c r="E309" s="245"/>
      <c r="F309" s="245"/>
      <c r="G309" s="246" t="s">
        <v>281</v>
      </c>
      <c r="H309" s="246"/>
      <c r="I309" s="60">
        <v>0.71</v>
      </c>
      <c r="J309" s="247">
        <v>0.24</v>
      </c>
      <c r="K309" s="248"/>
      <c r="L309" s="60">
        <v>0.95</v>
      </c>
    </row>
    <row r="310" spans="1:12">
      <c r="A310" s="59">
        <v>70373</v>
      </c>
      <c r="B310" s="245" t="s">
        <v>546</v>
      </c>
      <c r="C310" s="245"/>
      <c r="D310" s="245"/>
      <c r="E310" s="245"/>
      <c r="F310" s="245"/>
      <c r="G310" s="246" t="s">
        <v>281</v>
      </c>
      <c r="H310" s="246"/>
      <c r="I310" s="60">
        <v>0.76</v>
      </c>
      <c r="J310" s="247">
        <v>0.73</v>
      </c>
      <c r="K310" s="248"/>
      <c r="L310" s="60">
        <v>1.49</v>
      </c>
    </row>
    <row r="311" spans="1:12">
      <c r="A311" s="59">
        <v>70374</v>
      </c>
      <c r="B311" s="245" t="s">
        <v>547</v>
      </c>
      <c r="C311" s="245"/>
      <c r="D311" s="245"/>
      <c r="E311" s="245"/>
      <c r="F311" s="245"/>
      <c r="G311" s="246" t="s">
        <v>281</v>
      </c>
      <c r="H311" s="246"/>
      <c r="I311" s="60">
        <v>0.84</v>
      </c>
      <c r="J311" s="247">
        <v>0.98</v>
      </c>
      <c r="K311" s="248"/>
      <c r="L311" s="60">
        <v>1.82</v>
      </c>
    </row>
    <row r="312" spans="1:12">
      <c r="A312" s="59">
        <v>70375</v>
      </c>
      <c r="B312" s="245" t="s">
        <v>548</v>
      </c>
      <c r="C312" s="245"/>
      <c r="D312" s="245"/>
      <c r="E312" s="245"/>
      <c r="F312" s="245"/>
      <c r="G312" s="246" t="s">
        <v>281</v>
      </c>
      <c r="H312" s="246"/>
      <c r="I312" s="60">
        <v>1.97</v>
      </c>
      <c r="J312" s="247">
        <v>1.46</v>
      </c>
      <c r="K312" s="248"/>
      <c r="L312" s="60">
        <v>3.43</v>
      </c>
    </row>
    <row r="313" spans="1:12">
      <c r="A313" s="59">
        <v>70376</v>
      </c>
      <c r="B313" s="245" t="s">
        <v>549</v>
      </c>
      <c r="C313" s="245"/>
      <c r="D313" s="245"/>
      <c r="E313" s="245"/>
      <c r="F313" s="245"/>
      <c r="G313" s="246" t="s">
        <v>281</v>
      </c>
      <c r="H313" s="246"/>
      <c r="I313" s="60">
        <v>1.17</v>
      </c>
      <c r="J313" s="247">
        <v>2.92</v>
      </c>
      <c r="K313" s="248"/>
      <c r="L313" s="60">
        <v>4.09</v>
      </c>
    </row>
    <row r="314" spans="1:12">
      <c r="A314" s="59">
        <v>70377</v>
      </c>
      <c r="B314" s="245" t="s">
        <v>550</v>
      </c>
      <c r="C314" s="245"/>
      <c r="D314" s="245"/>
      <c r="E314" s="245"/>
      <c r="F314" s="245"/>
      <c r="G314" s="246" t="s">
        <v>281</v>
      </c>
      <c r="H314" s="246"/>
      <c r="I314" s="60">
        <v>1.4</v>
      </c>
      <c r="J314" s="247">
        <v>4.38</v>
      </c>
      <c r="K314" s="248"/>
      <c r="L314" s="60">
        <v>5.78</v>
      </c>
    </row>
    <row r="315" spans="1:12">
      <c r="A315" s="59">
        <v>70378</v>
      </c>
      <c r="B315" s="245" t="s">
        <v>551</v>
      </c>
      <c r="C315" s="245"/>
      <c r="D315" s="245"/>
      <c r="E315" s="245"/>
      <c r="F315" s="245"/>
      <c r="G315" s="246" t="s">
        <v>281</v>
      </c>
      <c r="H315" s="246"/>
      <c r="I315" s="60">
        <v>1.97</v>
      </c>
      <c r="J315" s="247">
        <v>6.08</v>
      </c>
      <c r="K315" s="248"/>
      <c r="L315" s="60">
        <v>8.0500000000000007</v>
      </c>
    </row>
    <row r="316" spans="1:12">
      <c r="A316" s="59">
        <v>70379</v>
      </c>
      <c r="B316" s="245" t="s">
        <v>552</v>
      </c>
      <c r="C316" s="245"/>
      <c r="D316" s="245"/>
      <c r="E316" s="245"/>
      <c r="F316" s="245"/>
      <c r="G316" s="246" t="s">
        <v>281</v>
      </c>
      <c r="H316" s="246"/>
      <c r="I316" s="60">
        <v>7.49</v>
      </c>
      <c r="J316" s="247">
        <v>8.52</v>
      </c>
      <c r="K316" s="248"/>
      <c r="L316" s="61">
        <v>16.010000000000002</v>
      </c>
    </row>
    <row r="317" spans="1:12">
      <c r="A317" s="59">
        <v>70380</v>
      </c>
      <c r="B317" s="245" t="s">
        <v>553</v>
      </c>
      <c r="C317" s="245"/>
      <c r="D317" s="245"/>
      <c r="E317" s="245"/>
      <c r="F317" s="245"/>
      <c r="G317" s="246" t="s">
        <v>281</v>
      </c>
      <c r="H317" s="246"/>
      <c r="I317" s="60">
        <v>4.53</v>
      </c>
      <c r="J317" s="247">
        <v>8.52</v>
      </c>
      <c r="K317" s="248"/>
      <c r="L317" s="61">
        <v>13.05</v>
      </c>
    </row>
    <row r="318" spans="1:12">
      <c r="A318" s="59">
        <v>70383</v>
      </c>
      <c r="B318" s="245" t="s">
        <v>554</v>
      </c>
      <c r="C318" s="245"/>
      <c r="D318" s="245"/>
      <c r="E318" s="245"/>
      <c r="F318" s="245"/>
      <c r="G318" s="246" t="s">
        <v>281</v>
      </c>
      <c r="H318" s="246"/>
      <c r="I318" s="62">
        <v>122</v>
      </c>
      <c r="J318" s="249">
        <v>12.17</v>
      </c>
      <c r="K318" s="248"/>
      <c r="L318" s="62">
        <v>134.16999999999999</v>
      </c>
    </row>
    <row r="319" spans="1:12">
      <c r="A319" s="59">
        <v>70384</v>
      </c>
      <c r="B319" s="245" t="s">
        <v>555</v>
      </c>
      <c r="C319" s="245"/>
      <c r="D319" s="245"/>
      <c r="E319" s="245"/>
      <c r="F319" s="245"/>
      <c r="G319" s="246" t="s">
        <v>281</v>
      </c>
      <c r="H319" s="246"/>
      <c r="I319" s="61">
        <v>21.5</v>
      </c>
      <c r="J319" s="249">
        <v>12.17</v>
      </c>
      <c r="K319" s="248"/>
      <c r="L319" s="61">
        <v>33.67</v>
      </c>
    </row>
    <row r="320" spans="1:12">
      <c r="A320" s="59">
        <v>70386</v>
      </c>
      <c r="B320" s="245" t="s">
        <v>556</v>
      </c>
      <c r="C320" s="245"/>
      <c r="D320" s="245"/>
      <c r="E320" s="245"/>
      <c r="F320" s="245"/>
      <c r="G320" s="246" t="s">
        <v>334</v>
      </c>
      <c r="H320" s="246"/>
      <c r="I320" s="61">
        <v>78</v>
      </c>
      <c r="J320" s="247">
        <v>4.87</v>
      </c>
      <c r="K320" s="248"/>
      <c r="L320" s="61">
        <v>82.87</v>
      </c>
    </row>
    <row r="321" spans="1:12">
      <c r="A321" s="59">
        <v>70390</v>
      </c>
      <c r="B321" s="245" t="s">
        <v>557</v>
      </c>
      <c r="C321" s="245"/>
      <c r="D321" s="245"/>
      <c r="E321" s="245"/>
      <c r="F321" s="245"/>
      <c r="G321" s="246" t="s">
        <v>281</v>
      </c>
      <c r="H321" s="246"/>
      <c r="I321" s="60">
        <v>0.04</v>
      </c>
      <c r="J321" s="247">
        <v>0.23</v>
      </c>
      <c r="K321" s="248"/>
      <c r="L321" s="60">
        <v>0.27</v>
      </c>
    </row>
    <row r="322" spans="1:12">
      <c r="A322" s="59">
        <v>70391</v>
      </c>
      <c r="B322" s="245" t="s">
        <v>558</v>
      </c>
      <c r="C322" s="245"/>
      <c r="D322" s="245"/>
      <c r="E322" s="245"/>
      <c r="F322" s="245"/>
      <c r="G322" s="246" t="s">
        <v>281</v>
      </c>
      <c r="H322" s="246"/>
      <c r="I322" s="60">
        <v>0.05</v>
      </c>
      <c r="J322" s="247">
        <v>0.23</v>
      </c>
      <c r="K322" s="248"/>
      <c r="L322" s="60">
        <v>0.28000000000000003</v>
      </c>
    </row>
    <row r="323" spans="1:12">
      <c r="A323" s="59">
        <v>70392</v>
      </c>
      <c r="B323" s="245" t="s">
        <v>559</v>
      </c>
      <c r="C323" s="245"/>
      <c r="D323" s="245"/>
      <c r="E323" s="245"/>
      <c r="F323" s="245"/>
      <c r="G323" s="246" t="s">
        <v>281</v>
      </c>
      <c r="H323" s="246"/>
      <c r="I323" s="60">
        <v>7.0000000000000007E-2</v>
      </c>
      <c r="J323" s="247">
        <v>0.23</v>
      </c>
      <c r="K323" s="248"/>
      <c r="L323" s="60">
        <v>0.3</v>
      </c>
    </row>
    <row r="324" spans="1:12">
      <c r="A324" s="59">
        <v>70393</v>
      </c>
      <c r="B324" s="245" t="s">
        <v>560</v>
      </c>
      <c r="C324" s="245"/>
      <c r="D324" s="245"/>
      <c r="E324" s="245"/>
      <c r="F324" s="245"/>
      <c r="G324" s="246" t="s">
        <v>281</v>
      </c>
      <c r="H324" s="246"/>
      <c r="I324" s="60">
        <v>0.06</v>
      </c>
      <c r="J324" s="247">
        <v>0.48</v>
      </c>
      <c r="K324" s="248"/>
      <c r="L324" s="60">
        <v>0.54</v>
      </c>
    </row>
    <row r="325" spans="1:12">
      <c r="A325" s="59">
        <v>70394</v>
      </c>
      <c r="B325" s="245" t="s">
        <v>561</v>
      </c>
      <c r="C325" s="245"/>
      <c r="D325" s="245"/>
      <c r="E325" s="245"/>
      <c r="F325" s="245"/>
      <c r="G325" s="246" t="s">
        <v>281</v>
      </c>
      <c r="H325" s="246"/>
      <c r="I325" s="60">
        <v>0.11</v>
      </c>
      <c r="J325" s="247">
        <v>0.48</v>
      </c>
      <c r="K325" s="248"/>
      <c r="L325" s="60">
        <v>0.59</v>
      </c>
    </row>
    <row r="326" spans="1:12">
      <c r="A326" s="59">
        <v>70420</v>
      </c>
      <c r="B326" s="245" t="s">
        <v>562</v>
      </c>
      <c r="C326" s="245"/>
      <c r="D326" s="245"/>
      <c r="E326" s="245"/>
      <c r="F326" s="245"/>
      <c r="G326" s="246" t="s">
        <v>563</v>
      </c>
      <c r="H326" s="246"/>
      <c r="I326" s="60">
        <v>0.13</v>
      </c>
      <c r="J326" s="247">
        <v>0.24</v>
      </c>
      <c r="K326" s="248"/>
      <c r="L326" s="60">
        <v>0.37</v>
      </c>
    </row>
    <row r="327" spans="1:12">
      <c r="A327" s="59">
        <v>70421</v>
      </c>
      <c r="B327" s="245" t="s">
        <v>564</v>
      </c>
      <c r="C327" s="245"/>
      <c r="D327" s="245"/>
      <c r="E327" s="245"/>
      <c r="F327" s="245"/>
      <c r="G327" s="246" t="s">
        <v>563</v>
      </c>
      <c r="H327" s="246"/>
      <c r="I327" s="60">
        <v>0.23</v>
      </c>
      <c r="J327" s="247">
        <v>0.24</v>
      </c>
      <c r="K327" s="248"/>
      <c r="L327" s="60">
        <v>0.47</v>
      </c>
    </row>
    <row r="328" spans="1:12">
      <c r="A328" s="59">
        <v>70422</v>
      </c>
      <c r="B328" s="245" t="s">
        <v>565</v>
      </c>
      <c r="C328" s="245"/>
      <c r="D328" s="245"/>
      <c r="E328" s="245"/>
      <c r="F328" s="245"/>
      <c r="G328" s="246" t="s">
        <v>563</v>
      </c>
      <c r="H328" s="246"/>
      <c r="I328" s="60">
        <v>0.44</v>
      </c>
      <c r="J328" s="247">
        <v>0.24</v>
      </c>
      <c r="K328" s="248"/>
      <c r="L328" s="60">
        <v>0.68</v>
      </c>
    </row>
    <row r="329" spans="1:12">
      <c r="A329" s="59">
        <v>70423</v>
      </c>
      <c r="B329" s="245" t="s">
        <v>566</v>
      </c>
      <c r="C329" s="245"/>
      <c r="D329" s="245"/>
      <c r="E329" s="245"/>
      <c r="F329" s="245"/>
      <c r="G329" s="246" t="s">
        <v>563</v>
      </c>
      <c r="H329" s="246"/>
      <c r="I329" s="60">
        <v>0.56000000000000005</v>
      </c>
      <c r="J329" s="247">
        <v>0.73</v>
      </c>
      <c r="K329" s="248"/>
      <c r="L329" s="60">
        <v>1.29</v>
      </c>
    </row>
    <row r="330" spans="1:12">
      <c r="A330" s="59">
        <v>70424</v>
      </c>
      <c r="B330" s="245" t="s">
        <v>567</v>
      </c>
      <c r="C330" s="245"/>
      <c r="D330" s="245"/>
      <c r="E330" s="245"/>
      <c r="F330" s="245"/>
      <c r="G330" s="246" t="s">
        <v>563</v>
      </c>
      <c r="H330" s="246"/>
      <c r="I330" s="60">
        <v>0.73</v>
      </c>
      <c r="J330" s="247">
        <v>0.98</v>
      </c>
      <c r="K330" s="248"/>
      <c r="L330" s="60">
        <v>1.71</v>
      </c>
    </row>
    <row r="331" spans="1:12">
      <c r="A331" s="59">
        <v>70425</v>
      </c>
      <c r="B331" s="245" t="s">
        <v>568</v>
      </c>
      <c r="C331" s="245"/>
      <c r="D331" s="245"/>
      <c r="E331" s="245"/>
      <c r="F331" s="245"/>
      <c r="G331" s="246" t="s">
        <v>563</v>
      </c>
      <c r="H331" s="246"/>
      <c r="I331" s="60">
        <v>1.06</v>
      </c>
      <c r="J331" s="247">
        <v>1.46</v>
      </c>
      <c r="K331" s="248"/>
      <c r="L331" s="60">
        <v>2.52</v>
      </c>
    </row>
    <row r="332" spans="1:12">
      <c r="A332" s="59">
        <v>70426</v>
      </c>
      <c r="B332" s="245" t="s">
        <v>569</v>
      </c>
      <c r="C332" s="245"/>
      <c r="D332" s="245"/>
      <c r="E332" s="245"/>
      <c r="F332" s="245"/>
      <c r="G332" s="246" t="s">
        <v>563</v>
      </c>
      <c r="H332" s="246"/>
      <c r="I332" s="60">
        <v>3.22</v>
      </c>
      <c r="J332" s="247">
        <v>2.92</v>
      </c>
      <c r="K332" s="248"/>
      <c r="L332" s="60">
        <v>6.14</v>
      </c>
    </row>
    <row r="333" spans="1:12">
      <c r="A333" s="59">
        <v>70427</v>
      </c>
      <c r="B333" s="245" t="s">
        <v>570</v>
      </c>
      <c r="C333" s="245"/>
      <c r="D333" s="245"/>
      <c r="E333" s="245"/>
      <c r="F333" s="245"/>
      <c r="G333" s="246" t="s">
        <v>563</v>
      </c>
      <c r="H333" s="246"/>
      <c r="I333" s="60">
        <v>5.01</v>
      </c>
      <c r="J333" s="247">
        <v>4.38</v>
      </c>
      <c r="K333" s="248"/>
      <c r="L333" s="60">
        <v>9.39</v>
      </c>
    </row>
    <row r="334" spans="1:12">
      <c r="A334" s="59">
        <v>70428</v>
      </c>
      <c r="B334" s="245" t="s">
        <v>571</v>
      </c>
      <c r="C334" s="245"/>
      <c r="D334" s="245"/>
      <c r="E334" s="245"/>
      <c r="F334" s="245"/>
      <c r="G334" s="246" t="s">
        <v>563</v>
      </c>
      <c r="H334" s="246"/>
      <c r="I334" s="60">
        <v>7.24</v>
      </c>
      <c r="J334" s="247">
        <v>6.08</v>
      </c>
      <c r="K334" s="248"/>
      <c r="L334" s="61">
        <v>13.32</v>
      </c>
    </row>
    <row r="335" spans="1:12">
      <c r="A335" s="59">
        <v>70450</v>
      </c>
      <c r="B335" s="245" t="s">
        <v>572</v>
      </c>
      <c r="C335" s="245"/>
      <c r="D335" s="245"/>
      <c r="E335" s="245"/>
      <c r="F335" s="245"/>
      <c r="G335" s="246" t="s">
        <v>281</v>
      </c>
      <c r="H335" s="246"/>
      <c r="I335" s="60">
        <v>7.0000000000000007E-2</v>
      </c>
      <c r="J335" s="247">
        <v>0.23</v>
      </c>
      <c r="K335" s="248"/>
      <c r="L335" s="60">
        <v>0.3</v>
      </c>
    </row>
    <row r="336" spans="1:12">
      <c r="A336" s="59">
        <v>70451</v>
      </c>
      <c r="B336" s="245" t="s">
        <v>573</v>
      </c>
      <c r="C336" s="245"/>
      <c r="D336" s="245"/>
      <c r="E336" s="245"/>
      <c r="F336" s="245"/>
      <c r="G336" s="246" t="s">
        <v>281</v>
      </c>
      <c r="H336" s="246"/>
      <c r="I336" s="60">
        <v>0.13</v>
      </c>
      <c r="J336" s="247">
        <v>0.23</v>
      </c>
      <c r="K336" s="248"/>
      <c r="L336" s="60">
        <v>0.36</v>
      </c>
    </row>
    <row r="337" spans="1:12">
      <c r="A337" s="59">
        <v>70452</v>
      </c>
      <c r="B337" s="245" t="s">
        <v>574</v>
      </c>
      <c r="C337" s="245"/>
      <c r="D337" s="245"/>
      <c r="E337" s="245"/>
      <c r="F337" s="245"/>
      <c r="G337" s="246" t="s">
        <v>281</v>
      </c>
      <c r="H337" s="246"/>
      <c r="I337" s="60">
        <v>0.2</v>
      </c>
      <c r="J337" s="247">
        <v>0.48</v>
      </c>
      <c r="K337" s="248"/>
      <c r="L337" s="60">
        <v>0.68</v>
      </c>
    </row>
    <row r="338" spans="1:12">
      <c r="A338" s="59">
        <v>70500</v>
      </c>
      <c r="B338" s="245" t="s">
        <v>575</v>
      </c>
      <c r="C338" s="245"/>
      <c r="D338" s="245"/>
      <c r="E338" s="245"/>
      <c r="F338" s="245"/>
      <c r="G338" s="246" t="s">
        <v>281</v>
      </c>
      <c r="H338" s="246"/>
      <c r="I338" s="60">
        <v>3.04</v>
      </c>
      <c r="J338" s="247">
        <v>0.98</v>
      </c>
      <c r="K338" s="248"/>
      <c r="L338" s="60">
        <v>4.0199999999999996</v>
      </c>
    </row>
    <row r="339" spans="1:12">
      <c r="A339" s="59">
        <v>70501</v>
      </c>
      <c r="B339" s="245" t="s">
        <v>576</v>
      </c>
      <c r="C339" s="245"/>
      <c r="D339" s="245"/>
      <c r="E339" s="245"/>
      <c r="F339" s="245"/>
      <c r="G339" s="246" t="s">
        <v>281</v>
      </c>
      <c r="H339" s="246"/>
      <c r="I339" s="60">
        <v>3.65</v>
      </c>
      <c r="J339" s="247">
        <v>1.46</v>
      </c>
      <c r="K339" s="248"/>
      <c r="L339" s="60">
        <v>5.1100000000000003</v>
      </c>
    </row>
    <row r="340" spans="1:12">
      <c r="A340" s="59">
        <v>70502</v>
      </c>
      <c r="B340" s="245" t="s">
        <v>577</v>
      </c>
      <c r="C340" s="245"/>
      <c r="D340" s="245"/>
      <c r="E340" s="245"/>
      <c r="F340" s="245"/>
      <c r="G340" s="246" t="s">
        <v>281</v>
      </c>
      <c r="H340" s="246"/>
      <c r="I340" s="60">
        <v>4.13</v>
      </c>
      <c r="J340" s="247">
        <v>1.95</v>
      </c>
      <c r="K340" s="248"/>
      <c r="L340" s="60">
        <v>6.08</v>
      </c>
    </row>
    <row r="341" spans="1:12">
      <c r="A341" s="59">
        <v>70503</v>
      </c>
      <c r="B341" s="245" t="s">
        <v>578</v>
      </c>
      <c r="C341" s="245"/>
      <c r="D341" s="245"/>
      <c r="E341" s="245"/>
      <c r="F341" s="245"/>
      <c r="G341" s="246" t="s">
        <v>281</v>
      </c>
      <c r="H341" s="246"/>
      <c r="I341" s="60">
        <v>5</v>
      </c>
      <c r="J341" s="247">
        <v>2.67</v>
      </c>
      <c r="K341" s="248"/>
      <c r="L341" s="60">
        <v>7.67</v>
      </c>
    </row>
    <row r="342" spans="1:12">
      <c r="A342" s="59">
        <v>70504</v>
      </c>
      <c r="B342" s="245" t="s">
        <v>579</v>
      </c>
      <c r="C342" s="245"/>
      <c r="D342" s="245"/>
      <c r="E342" s="245"/>
      <c r="F342" s="245"/>
      <c r="G342" s="246" t="s">
        <v>281</v>
      </c>
      <c r="H342" s="246"/>
      <c r="I342" s="60">
        <v>7.6</v>
      </c>
      <c r="J342" s="247">
        <v>3.17</v>
      </c>
      <c r="K342" s="248"/>
      <c r="L342" s="61">
        <v>10.77</v>
      </c>
    </row>
    <row r="343" spans="1:12">
      <c r="A343" s="59">
        <v>70505</v>
      </c>
      <c r="B343" s="245" t="s">
        <v>580</v>
      </c>
      <c r="C343" s="245"/>
      <c r="D343" s="245"/>
      <c r="E343" s="245"/>
      <c r="F343" s="245"/>
      <c r="G343" s="246" t="s">
        <v>281</v>
      </c>
      <c r="H343" s="246"/>
      <c r="I343" s="61">
        <v>10.7</v>
      </c>
      <c r="J343" s="247">
        <v>6.08</v>
      </c>
      <c r="K343" s="248"/>
      <c r="L343" s="61">
        <v>16.78</v>
      </c>
    </row>
    <row r="344" spans="1:12">
      <c r="A344" s="59">
        <v>70506</v>
      </c>
      <c r="B344" s="245" t="s">
        <v>581</v>
      </c>
      <c r="C344" s="245"/>
      <c r="D344" s="245"/>
      <c r="E344" s="245"/>
      <c r="F344" s="245"/>
      <c r="G344" s="246" t="s">
        <v>281</v>
      </c>
      <c r="H344" s="246"/>
      <c r="I344" s="61">
        <v>16.82</v>
      </c>
      <c r="J344" s="249">
        <v>10.47</v>
      </c>
      <c r="K344" s="248"/>
      <c r="L344" s="61">
        <v>27.29</v>
      </c>
    </row>
    <row r="345" spans="1:12">
      <c r="A345" s="59">
        <v>70507</v>
      </c>
      <c r="B345" s="245" t="s">
        <v>582</v>
      </c>
      <c r="C345" s="245"/>
      <c r="D345" s="245"/>
      <c r="E345" s="245"/>
      <c r="F345" s="245"/>
      <c r="G345" s="246" t="s">
        <v>281</v>
      </c>
      <c r="H345" s="246"/>
      <c r="I345" s="61">
        <v>26</v>
      </c>
      <c r="J345" s="249">
        <v>13.38</v>
      </c>
      <c r="K345" s="248"/>
      <c r="L345" s="61">
        <v>39.380000000000003</v>
      </c>
    </row>
    <row r="346" spans="1:12">
      <c r="A346" s="59">
        <v>70509</v>
      </c>
      <c r="B346" s="245" t="s">
        <v>583</v>
      </c>
      <c r="C346" s="245"/>
      <c r="D346" s="245"/>
      <c r="E346" s="245"/>
      <c r="F346" s="245"/>
      <c r="G346" s="246" t="s">
        <v>383</v>
      </c>
      <c r="H346" s="246"/>
      <c r="I346" s="60">
        <v>3.94</v>
      </c>
      <c r="J346" s="247">
        <v>1.7</v>
      </c>
      <c r="K346" s="248"/>
      <c r="L346" s="60">
        <v>5.64</v>
      </c>
    </row>
    <row r="347" spans="1:12">
      <c r="A347" s="59">
        <v>70510</v>
      </c>
      <c r="B347" s="245" t="s">
        <v>584</v>
      </c>
      <c r="C347" s="245"/>
      <c r="D347" s="245"/>
      <c r="E347" s="245"/>
      <c r="F347" s="245"/>
      <c r="G347" s="246" t="s">
        <v>383</v>
      </c>
      <c r="H347" s="246"/>
      <c r="I347" s="60">
        <v>6.13</v>
      </c>
      <c r="J347" s="247">
        <v>1.95</v>
      </c>
      <c r="K347" s="248"/>
      <c r="L347" s="60">
        <v>8.08</v>
      </c>
    </row>
    <row r="348" spans="1:12">
      <c r="A348" s="59">
        <v>70511</v>
      </c>
      <c r="B348" s="245" t="s">
        <v>585</v>
      </c>
      <c r="C348" s="245"/>
      <c r="D348" s="245"/>
      <c r="E348" s="245"/>
      <c r="F348" s="245"/>
      <c r="G348" s="246" t="s">
        <v>383</v>
      </c>
      <c r="H348" s="246"/>
      <c r="I348" s="60">
        <v>9.5399999999999991</v>
      </c>
      <c r="J348" s="247">
        <v>2.0699999999999998</v>
      </c>
      <c r="K348" s="248"/>
      <c r="L348" s="61">
        <v>11.61</v>
      </c>
    </row>
    <row r="349" spans="1:12">
      <c r="A349" s="59">
        <v>70512</v>
      </c>
      <c r="B349" s="245" t="s">
        <v>586</v>
      </c>
      <c r="C349" s="245"/>
      <c r="D349" s="245"/>
      <c r="E349" s="245"/>
      <c r="F349" s="245"/>
      <c r="G349" s="246" t="s">
        <v>383</v>
      </c>
      <c r="H349" s="246"/>
      <c r="I349" s="61">
        <v>13.38</v>
      </c>
      <c r="J349" s="247">
        <v>2.5499999999999998</v>
      </c>
      <c r="K349" s="248"/>
      <c r="L349" s="61">
        <v>15.93</v>
      </c>
    </row>
    <row r="350" spans="1:12">
      <c r="A350" s="59">
        <v>70513</v>
      </c>
      <c r="B350" s="245" t="s">
        <v>587</v>
      </c>
      <c r="C350" s="245"/>
      <c r="D350" s="245"/>
      <c r="E350" s="245"/>
      <c r="F350" s="245"/>
      <c r="G350" s="246" t="s">
        <v>383</v>
      </c>
      <c r="H350" s="246"/>
      <c r="I350" s="61">
        <v>17.239999999999998</v>
      </c>
      <c r="J350" s="247">
        <v>3.77</v>
      </c>
      <c r="K350" s="248"/>
      <c r="L350" s="61">
        <v>21.01</v>
      </c>
    </row>
    <row r="351" spans="1:12">
      <c r="A351" s="59">
        <v>70514</v>
      </c>
      <c r="B351" s="245" t="s">
        <v>588</v>
      </c>
      <c r="C351" s="245"/>
      <c r="D351" s="245"/>
      <c r="E351" s="245"/>
      <c r="F351" s="245"/>
      <c r="G351" s="246" t="s">
        <v>383</v>
      </c>
      <c r="H351" s="246"/>
      <c r="I351" s="61">
        <v>24.13</v>
      </c>
      <c r="J351" s="247">
        <v>4.13</v>
      </c>
      <c r="K351" s="248"/>
      <c r="L351" s="61">
        <v>28.26</v>
      </c>
    </row>
    <row r="352" spans="1:12">
      <c r="A352" s="59">
        <v>70515</v>
      </c>
      <c r="B352" s="245" t="s">
        <v>589</v>
      </c>
      <c r="C352" s="245"/>
      <c r="D352" s="245"/>
      <c r="E352" s="245"/>
      <c r="F352" s="245"/>
      <c r="G352" s="246" t="s">
        <v>383</v>
      </c>
      <c r="H352" s="246"/>
      <c r="I352" s="61">
        <v>36</v>
      </c>
      <c r="J352" s="247">
        <v>4.38</v>
      </c>
      <c r="K352" s="248"/>
      <c r="L352" s="61">
        <v>40.380000000000003</v>
      </c>
    </row>
    <row r="353" spans="1:12">
      <c r="A353" s="59">
        <v>70516</v>
      </c>
      <c r="B353" s="245" t="s">
        <v>590</v>
      </c>
      <c r="C353" s="245"/>
      <c r="D353" s="245"/>
      <c r="E353" s="245"/>
      <c r="F353" s="245"/>
      <c r="G353" s="246" t="s">
        <v>383</v>
      </c>
      <c r="H353" s="246"/>
      <c r="I353" s="61">
        <v>46.34</v>
      </c>
      <c r="J353" s="247">
        <v>5.6</v>
      </c>
      <c r="K353" s="248"/>
      <c r="L353" s="61">
        <v>51.94</v>
      </c>
    </row>
    <row r="354" spans="1:12">
      <c r="A354" s="59">
        <v>70517</v>
      </c>
      <c r="B354" s="245" t="s">
        <v>591</v>
      </c>
      <c r="C354" s="245"/>
      <c r="D354" s="245"/>
      <c r="E354" s="245"/>
      <c r="F354" s="245"/>
      <c r="G354" s="246" t="s">
        <v>383</v>
      </c>
      <c r="H354" s="246"/>
      <c r="I354" s="61">
        <v>55.27</v>
      </c>
      <c r="J354" s="247">
        <v>6.94</v>
      </c>
      <c r="K354" s="248"/>
      <c r="L354" s="61">
        <v>62.21</v>
      </c>
    </row>
    <row r="355" spans="1:12">
      <c r="A355" s="59">
        <v>70518</v>
      </c>
      <c r="B355" s="245" t="s">
        <v>592</v>
      </c>
      <c r="C355" s="245"/>
      <c r="D355" s="245"/>
      <c r="E355" s="245"/>
      <c r="F355" s="245"/>
      <c r="G355" s="246" t="s">
        <v>383</v>
      </c>
      <c r="H355" s="246"/>
      <c r="I355" s="61">
        <v>70.260000000000005</v>
      </c>
      <c r="J355" s="247">
        <v>7.91</v>
      </c>
      <c r="K355" s="248"/>
      <c r="L355" s="61">
        <v>78.17</v>
      </c>
    </row>
    <row r="356" spans="1:12">
      <c r="A356" s="59">
        <v>70519</v>
      </c>
      <c r="B356" s="245" t="s">
        <v>593</v>
      </c>
      <c r="C356" s="245"/>
      <c r="D356" s="245"/>
      <c r="E356" s="245"/>
      <c r="F356" s="245"/>
      <c r="G356" s="246" t="s">
        <v>301</v>
      </c>
      <c r="H356" s="246"/>
      <c r="I356" s="61">
        <v>41.81</v>
      </c>
      <c r="J356" s="247">
        <v>3.65</v>
      </c>
      <c r="K356" s="248"/>
      <c r="L356" s="61">
        <v>45.46</v>
      </c>
    </row>
    <row r="357" spans="1:12">
      <c r="A357" s="59">
        <v>70520</v>
      </c>
      <c r="B357" s="245" t="s">
        <v>594</v>
      </c>
      <c r="C357" s="245"/>
      <c r="D357" s="245"/>
      <c r="E357" s="245"/>
      <c r="F357" s="245"/>
      <c r="G357" s="246" t="s">
        <v>383</v>
      </c>
      <c r="H357" s="246"/>
      <c r="I357" s="60">
        <v>3.62</v>
      </c>
      <c r="J357" s="247">
        <v>1.58</v>
      </c>
      <c r="K357" s="248"/>
      <c r="L357" s="60">
        <v>5.2</v>
      </c>
    </row>
    <row r="358" spans="1:12">
      <c r="A358" s="59">
        <v>70525</v>
      </c>
      <c r="B358" s="245" t="s">
        <v>595</v>
      </c>
      <c r="C358" s="245"/>
      <c r="D358" s="245"/>
      <c r="E358" s="245"/>
      <c r="F358" s="245"/>
      <c r="G358" s="246" t="s">
        <v>301</v>
      </c>
      <c r="H358" s="246"/>
      <c r="I358" s="60">
        <v>1.7</v>
      </c>
      <c r="J358" s="247">
        <v>1.58</v>
      </c>
      <c r="K358" s="248"/>
      <c r="L358" s="60">
        <v>3.28</v>
      </c>
    </row>
    <row r="359" spans="1:12">
      <c r="A359" s="59">
        <v>70531</v>
      </c>
      <c r="B359" s="245" t="s">
        <v>596</v>
      </c>
      <c r="C359" s="245"/>
      <c r="D359" s="245"/>
      <c r="E359" s="245"/>
      <c r="F359" s="245"/>
      <c r="G359" s="246" t="s">
        <v>383</v>
      </c>
      <c r="H359" s="246"/>
      <c r="I359" s="60">
        <v>4.7699999999999996</v>
      </c>
      <c r="J359" s="247">
        <v>1.46</v>
      </c>
      <c r="K359" s="248"/>
      <c r="L359" s="60">
        <v>6.23</v>
      </c>
    </row>
    <row r="360" spans="1:12">
      <c r="A360" s="59">
        <v>70533</v>
      </c>
      <c r="B360" s="245" t="s">
        <v>597</v>
      </c>
      <c r="C360" s="245"/>
      <c r="D360" s="245"/>
      <c r="E360" s="245"/>
      <c r="F360" s="245"/>
      <c r="G360" s="246" t="s">
        <v>383</v>
      </c>
      <c r="H360" s="246"/>
      <c r="I360" s="60">
        <v>7.25</v>
      </c>
      <c r="J360" s="247">
        <v>1.46</v>
      </c>
      <c r="K360" s="248"/>
      <c r="L360" s="60">
        <v>8.7100000000000009</v>
      </c>
    </row>
    <row r="361" spans="1:12">
      <c r="A361" s="59">
        <v>70534</v>
      </c>
      <c r="B361" s="245" t="s">
        <v>598</v>
      </c>
      <c r="C361" s="245"/>
      <c r="D361" s="245"/>
      <c r="E361" s="245"/>
      <c r="F361" s="245"/>
      <c r="G361" s="246" t="s">
        <v>383</v>
      </c>
      <c r="H361" s="246"/>
      <c r="I361" s="60">
        <v>9.6999999999999993</v>
      </c>
      <c r="J361" s="247">
        <v>1.58</v>
      </c>
      <c r="K361" s="248"/>
      <c r="L361" s="61">
        <v>11.28</v>
      </c>
    </row>
    <row r="362" spans="1:12">
      <c r="A362" s="59">
        <v>70535</v>
      </c>
      <c r="B362" s="245" t="s">
        <v>599</v>
      </c>
      <c r="C362" s="245"/>
      <c r="D362" s="245"/>
      <c r="E362" s="245"/>
      <c r="F362" s="245"/>
      <c r="G362" s="246" t="s">
        <v>383</v>
      </c>
      <c r="H362" s="246"/>
      <c r="I362" s="61">
        <v>16.829999999999998</v>
      </c>
      <c r="J362" s="247">
        <v>1.7</v>
      </c>
      <c r="K362" s="248"/>
      <c r="L362" s="61">
        <v>18.53</v>
      </c>
    </row>
    <row r="363" spans="1:12">
      <c r="A363" s="59">
        <v>70536</v>
      </c>
      <c r="B363" s="245" t="s">
        <v>600</v>
      </c>
      <c r="C363" s="245"/>
      <c r="D363" s="245"/>
      <c r="E363" s="245"/>
      <c r="F363" s="245"/>
      <c r="G363" s="246" t="s">
        <v>383</v>
      </c>
      <c r="H363" s="246"/>
      <c r="I363" s="61">
        <v>25.14</v>
      </c>
      <c r="J363" s="247">
        <v>1.95</v>
      </c>
      <c r="K363" s="248"/>
      <c r="L363" s="61">
        <v>27.09</v>
      </c>
    </row>
    <row r="364" spans="1:12">
      <c r="A364" s="59">
        <v>70537</v>
      </c>
      <c r="B364" s="245" t="s">
        <v>601</v>
      </c>
      <c r="C364" s="245"/>
      <c r="D364" s="245"/>
      <c r="E364" s="245"/>
      <c r="F364" s="245"/>
      <c r="G364" s="246" t="s">
        <v>383</v>
      </c>
      <c r="H364" s="246"/>
      <c r="I364" s="61">
        <v>41.6</v>
      </c>
      <c r="J364" s="247">
        <v>2.0699999999999998</v>
      </c>
      <c r="K364" s="248"/>
      <c r="L364" s="61">
        <v>43.67</v>
      </c>
    </row>
    <row r="365" spans="1:12">
      <c r="A365" s="59">
        <v>70540</v>
      </c>
      <c r="B365" s="245" t="s">
        <v>602</v>
      </c>
      <c r="C365" s="245"/>
      <c r="D365" s="245"/>
      <c r="E365" s="245"/>
      <c r="F365" s="245"/>
      <c r="G365" s="246" t="s">
        <v>383</v>
      </c>
      <c r="H365" s="246"/>
      <c r="I365" s="60">
        <v>3.83</v>
      </c>
      <c r="J365" s="247">
        <v>1.7</v>
      </c>
      <c r="K365" s="248"/>
      <c r="L365" s="60">
        <v>5.53</v>
      </c>
    </row>
    <row r="366" spans="1:12">
      <c r="A366" s="59">
        <v>70541</v>
      </c>
      <c r="B366" s="245" t="s">
        <v>603</v>
      </c>
      <c r="C366" s="245"/>
      <c r="D366" s="245"/>
      <c r="E366" s="245"/>
      <c r="F366" s="245"/>
      <c r="G366" s="246" t="s">
        <v>383</v>
      </c>
      <c r="H366" s="246"/>
      <c r="I366" s="60">
        <v>5.37</v>
      </c>
      <c r="J366" s="247">
        <v>1.95</v>
      </c>
      <c r="K366" s="248"/>
      <c r="L366" s="60">
        <v>7.32</v>
      </c>
    </row>
    <row r="367" spans="1:12">
      <c r="A367" s="59">
        <v>70542</v>
      </c>
      <c r="B367" s="245" t="s">
        <v>604</v>
      </c>
      <c r="C367" s="245"/>
      <c r="D367" s="245"/>
      <c r="E367" s="245"/>
      <c r="F367" s="245"/>
      <c r="G367" s="246" t="s">
        <v>383</v>
      </c>
      <c r="H367" s="246"/>
      <c r="I367" s="60">
        <v>8.3699999999999992</v>
      </c>
      <c r="J367" s="247">
        <v>2.0699999999999998</v>
      </c>
      <c r="K367" s="248"/>
      <c r="L367" s="61">
        <v>10.44</v>
      </c>
    </row>
    <row r="368" spans="1:12">
      <c r="A368" s="59">
        <v>70543</v>
      </c>
      <c r="B368" s="245" t="s">
        <v>605</v>
      </c>
      <c r="C368" s="245"/>
      <c r="D368" s="245"/>
      <c r="E368" s="245"/>
      <c r="F368" s="245"/>
      <c r="G368" s="246" t="s">
        <v>383</v>
      </c>
      <c r="H368" s="246"/>
      <c r="I368" s="61">
        <v>12.49</v>
      </c>
      <c r="J368" s="247">
        <v>3.89</v>
      </c>
      <c r="K368" s="248"/>
      <c r="L368" s="61">
        <v>16.38</v>
      </c>
    </row>
    <row r="369" spans="1:12">
      <c r="A369" s="59">
        <v>70544</v>
      </c>
      <c r="B369" s="245" t="s">
        <v>606</v>
      </c>
      <c r="C369" s="245"/>
      <c r="D369" s="245"/>
      <c r="E369" s="245"/>
      <c r="F369" s="245"/>
      <c r="G369" s="246" t="s">
        <v>383</v>
      </c>
      <c r="H369" s="246"/>
      <c r="I369" s="61">
        <v>16.399999999999999</v>
      </c>
      <c r="J369" s="247">
        <v>4.13</v>
      </c>
      <c r="K369" s="248"/>
      <c r="L369" s="61">
        <v>20.53</v>
      </c>
    </row>
    <row r="370" spans="1:12">
      <c r="A370" s="59">
        <v>70545</v>
      </c>
      <c r="B370" s="245" t="s">
        <v>607</v>
      </c>
      <c r="C370" s="245"/>
      <c r="D370" s="245"/>
      <c r="E370" s="245"/>
      <c r="F370" s="245"/>
      <c r="G370" s="246" t="s">
        <v>383</v>
      </c>
      <c r="H370" s="246"/>
      <c r="I370" s="61">
        <v>22.75</v>
      </c>
      <c r="J370" s="247">
        <v>7.54</v>
      </c>
      <c r="K370" s="248"/>
      <c r="L370" s="61">
        <v>30.29</v>
      </c>
    </row>
    <row r="371" spans="1:12">
      <c r="A371" s="59">
        <v>70546</v>
      </c>
      <c r="B371" s="245" t="s">
        <v>608</v>
      </c>
      <c r="C371" s="245"/>
      <c r="D371" s="245"/>
      <c r="E371" s="245"/>
      <c r="F371" s="245"/>
      <c r="G371" s="246" t="s">
        <v>383</v>
      </c>
      <c r="H371" s="246"/>
      <c r="I371" s="61">
        <v>34.29</v>
      </c>
      <c r="J371" s="247">
        <v>8.27</v>
      </c>
      <c r="K371" s="248"/>
      <c r="L371" s="61">
        <v>42.56</v>
      </c>
    </row>
    <row r="372" spans="1:12">
      <c r="A372" s="59">
        <v>70555</v>
      </c>
      <c r="B372" s="245" t="s">
        <v>257</v>
      </c>
      <c r="C372" s="245"/>
      <c r="D372" s="245"/>
      <c r="E372" s="245"/>
      <c r="F372" s="245"/>
      <c r="G372" s="246" t="s">
        <v>383</v>
      </c>
      <c r="H372" s="246"/>
      <c r="I372" s="60">
        <v>1.22</v>
      </c>
      <c r="J372" s="247">
        <v>1.34</v>
      </c>
      <c r="K372" s="248"/>
      <c r="L372" s="60">
        <v>2.56</v>
      </c>
    </row>
    <row r="373" spans="1:12">
      <c r="A373" s="59">
        <v>70556</v>
      </c>
      <c r="B373" s="245" t="s">
        <v>609</v>
      </c>
      <c r="C373" s="245"/>
      <c r="D373" s="245"/>
      <c r="E373" s="245"/>
      <c r="F373" s="245"/>
      <c r="G373" s="246" t="s">
        <v>383</v>
      </c>
      <c r="H373" s="246"/>
      <c r="I373" s="60">
        <v>1.93</v>
      </c>
      <c r="J373" s="247">
        <v>1.46</v>
      </c>
      <c r="K373" s="248"/>
      <c r="L373" s="60">
        <v>3.39</v>
      </c>
    </row>
    <row r="374" spans="1:12">
      <c r="A374" s="59">
        <v>70557</v>
      </c>
      <c r="B374" s="245" t="s">
        <v>610</v>
      </c>
      <c r="C374" s="245"/>
      <c r="D374" s="245"/>
      <c r="E374" s="245"/>
      <c r="F374" s="245"/>
      <c r="G374" s="246" t="s">
        <v>383</v>
      </c>
      <c r="H374" s="246"/>
      <c r="I374" s="60">
        <v>0.86</v>
      </c>
      <c r="J374" s="247">
        <v>1.22</v>
      </c>
      <c r="K374" s="248"/>
      <c r="L374" s="60">
        <v>2.08</v>
      </c>
    </row>
    <row r="375" spans="1:12">
      <c r="A375" s="59">
        <v>70560</v>
      </c>
      <c r="B375" s="245" t="s">
        <v>611</v>
      </c>
      <c r="C375" s="245"/>
      <c r="D375" s="245"/>
      <c r="E375" s="245"/>
      <c r="F375" s="245"/>
      <c r="G375" s="246" t="s">
        <v>383</v>
      </c>
      <c r="H375" s="246"/>
      <c r="I375" s="60">
        <v>5.36</v>
      </c>
      <c r="J375" s="247">
        <v>5.0599999999999996</v>
      </c>
      <c r="K375" s="248"/>
      <c r="L375" s="61">
        <v>10.42</v>
      </c>
    </row>
    <row r="376" spans="1:12">
      <c r="A376" s="59">
        <v>70561</v>
      </c>
      <c r="B376" s="245" t="s">
        <v>612</v>
      </c>
      <c r="C376" s="245"/>
      <c r="D376" s="245"/>
      <c r="E376" s="245"/>
      <c r="F376" s="245"/>
      <c r="G376" s="246" t="s">
        <v>383</v>
      </c>
      <c r="H376" s="246"/>
      <c r="I376" s="60">
        <v>3.59</v>
      </c>
      <c r="J376" s="247">
        <v>3.31</v>
      </c>
      <c r="K376" s="248"/>
      <c r="L376" s="60">
        <v>6.9</v>
      </c>
    </row>
    <row r="377" spans="1:12">
      <c r="A377" s="59">
        <v>70570</v>
      </c>
      <c r="B377" s="245" t="s">
        <v>613</v>
      </c>
      <c r="C377" s="245"/>
      <c r="D377" s="245"/>
      <c r="E377" s="245"/>
      <c r="F377" s="245"/>
      <c r="G377" s="246" t="s">
        <v>383</v>
      </c>
      <c r="H377" s="246"/>
      <c r="I377" s="60">
        <v>3.9</v>
      </c>
      <c r="J377" s="247">
        <v>1.7</v>
      </c>
      <c r="K377" s="248"/>
      <c r="L377" s="60">
        <v>5.6</v>
      </c>
    </row>
    <row r="378" spans="1:12">
      <c r="A378" s="59">
        <v>70571</v>
      </c>
      <c r="B378" s="245" t="s">
        <v>614</v>
      </c>
      <c r="C378" s="245"/>
      <c r="D378" s="245"/>
      <c r="E378" s="245"/>
      <c r="F378" s="245"/>
      <c r="G378" s="246" t="s">
        <v>383</v>
      </c>
      <c r="H378" s="246"/>
      <c r="I378" s="60">
        <v>6.44</v>
      </c>
      <c r="J378" s="247">
        <v>1.95</v>
      </c>
      <c r="K378" s="248"/>
      <c r="L378" s="60">
        <v>8.39</v>
      </c>
    </row>
    <row r="379" spans="1:12">
      <c r="A379" s="59">
        <v>70572</v>
      </c>
      <c r="B379" s="245" t="s">
        <v>615</v>
      </c>
      <c r="C379" s="245"/>
      <c r="D379" s="245"/>
      <c r="E379" s="245"/>
      <c r="F379" s="245"/>
      <c r="G379" s="246" t="s">
        <v>383</v>
      </c>
      <c r="H379" s="246"/>
      <c r="I379" s="60">
        <v>9.89</v>
      </c>
      <c r="J379" s="247">
        <v>2.0699999999999998</v>
      </c>
      <c r="K379" s="248"/>
      <c r="L379" s="61">
        <v>11.96</v>
      </c>
    </row>
    <row r="380" spans="1:12">
      <c r="A380" s="59">
        <v>70573</v>
      </c>
      <c r="B380" s="245" t="s">
        <v>616</v>
      </c>
      <c r="C380" s="245"/>
      <c r="D380" s="245"/>
      <c r="E380" s="245"/>
      <c r="F380" s="245"/>
      <c r="G380" s="246" t="s">
        <v>383</v>
      </c>
      <c r="H380" s="246"/>
      <c r="I380" s="61">
        <v>14.39</v>
      </c>
      <c r="J380" s="247">
        <v>2.5499999999999998</v>
      </c>
      <c r="K380" s="248"/>
      <c r="L380" s="61">
        <v>16.940000000000001</v>
      </c>
    </row>
    <row r="381" spans="1:12">
      <c r="A381" s="59">
        <v>70574</v>
      </c>
      <c r="B381" s="245" t="s">
        <v>617</v>
      </c>
      <c r="C381" s="245"/>
      <c r="D381" s="245"/>
      <c r="E381" s="245"/>
      <c r="F381" s="245"/>
      <c r="G381" s="246" t="s">
        <v>383</v>
      </c>
      <c r="H381" s="246"/>
      <c r="I381" s="61">
        <v>21.03</v>
      </c>
      <c r="J381" s="247">
        <v>3.77</v>
      </c>
      <c r="K381" s="248"/>
      <c r="L381" s="61">
        <v>24.8</v>
      </c>
    </row>
    <row r="382" spans="1:12">
      <c r="A382" s="59">
        <v>70575</v>
      </c>
      <c r="B382" s="245" t="s">
        <v>618</v>
      </c>
      <c r="C382" s="245"/>
      <c r="D382" s="245"/>
      <c r="E382" s="245"/>
      <c r="F382" s="245"/>
      <c r="G382" s="246" t="s">
        <v>383</v>
      </c>
      <c r="H382" s="246"/>
      <c r="I382" s="61">
        <v>27.82</v>
      </c>
      <c r="J382" s="247">
        <v>4.13</v>
      </c>
      <c r="K382" s="248"/>
      <c r="L382" s="61">
        <v>31.95</v>
      </c>
    </row>
    <row r="383" spans="1:12">
      <c r="A383" s="59">
        <v>70576</v>
      </c>
      <c r="B383" s="245" t="s">
        <v>619</v>
      </c>
      <c r="C383" s="245"/>
      <c r="D383" s="245"/>
      <c r="E383" s="245"/>
      <c r="F383" s="245"/>
      <c r="G383" s="246" t="s">
        <v>383</v>
      </c>
      <c r="H383" s="246"/>
      <c r="I383" s="61">
        <v>41.76</v>
      </c>
      <c r="J383" s="247">
        <v>4.38</v>
      </c>
      <c r="K383" s="248"/>
      <c r="L383" s="61">
        <v>46.14</v>
      </c>
    </row>
    <row r="384" spans="1:12">
      <c r="A384" s="59">
        <v>70577</v>
      </c>
      <c r="B384" s="245" t="s">
        <v>620</v>
      </c>
      <c r="C384" s="245"/>
      <c r="D384" s="245"/>
      <c r="E384" s="245"/>
      <c r="F384" s="245"/>
      <c r="G384" s="246" t="s">
        <v>383</v>
      </c>
      <c r="H384" s="246"/>
      <c r="I384" s="61">
        <v>51.62</v>
      </c>
      <c r="J384" s="247">
        <v>5.6</v>
      </c>
      <c r="K384" s="248"/>
      <c r="L384" s="61">
        <v>57.22</v>
      </c>
    </row>
    <row r="385" spans="1:12">
      <c r="A385" s="59">
        <v>70578</v>
      </c>
      <c r="B385" s="245" t="s">
        <v>621</v>
      </c>
      <c r="C385" s="245"/>
      <c r="D385" s="245"/>
      <c r="E385" s="245"/>
      <c r="F385" s="245"/>
      <c r="G385" s="246" t="s">
        <v>383</v>
      </c>
      <c r="H385" s="246"/>
      <c r="I385" s="61">
        <v>67.760000000000005</v>
      </c>
      <c r="J385" s="247">
        <v>6.94</v>
      </c>
      <c r="K385" s="248"/>
      <c r="L385" s="61">
        <v>74.7</v>
      </c>
    </row>
    <row r="386" spans="1:12">
      <c r="A386" s="59">
        <v>70580</v>
      </c>
      <c r="B386" s="245" t="s">
        <v>622</v>
      </c>
      <c r="C386" s="245"/>
      <c r="D386" s="245"/>
      <c r="E386" s="245"/>
      <c r="F386" s="245"/>
      <c r="G386" s="246" t="s">
        <v>383</v>
      </c>
      <c r="H386" s="246"/>
      <c r="I386" s="60">
        <v>0.88</v>
      </c>
      <c r="J386" s="247">
        <v>1.22</v>
      </c>
      <c r="K386" s="248"/>
      <c r="L386" s="60">
        <v>2.1</v>
      </c>
    </row>
    <row r="387" spans="1:12">
      <c r="A387" s="59">
        <v>70581</v>
      </c>
      <c r="B387" s="245" t="s">
        <v>623</v>
      </c>
      <c r="C387" s="245"/>
      <c r="D387" s="245"/>
      <c r="E387" s="245"/>
      <c r="F387" s="245"/>
      <c r="G387" s="246" t="s">
        <v>383</v>
      </c>
      <c r="H387" s="246"/>
      <c r="I387" s="60">
        <v>1.32</v>
      </c>
      <c r="J387" s="247">
        <v>1.34</v>
      </c>
      <c r="K387" s="248"/>
      <c r="L387" s="60">
        <v>2.66</v>
      </c>
    </row>
    <row r="388" spans="1:12">
      <c r="A388" s="59">
        <v>70582</v>
      </c>
      <c r="B388" s="245" t="s">
        <v>624</v>
      </c>
      <c r="C388" s="245"/>
      <c r="D388" s="245"/>
      <c r="E388" s="245"/>
      <c r="F388" s="245"/>
      <c r="G388" s="246" t="s">
        <v>383</v>
      </c>
      <c r="H388" s="246"/>
      <c r="I388" s="60">
        <v>1.87</v>
      </c>
      <c r="J388" s="247">
        <v>1.46</v>
      </c>
      <c r="K388" s="248"/>
      <c r="L388" s="60">
        <v>3.33</v>
      </c>
    </row>
    <row r="389" spans="1:12">
      <c r="A389" s="59">
        <v>70583</v>
      </c>
      <c r="B389" s="245" t="s">
        <v>625</v>
      </c>
      <c r="C389" s="245"/>
      <c r="D389" s="245"/>
      <c r="E389" s="245"/>
      <c r="F389" s="245"/>
      <c r="G389" s="246" t="s">
        <v>383</v>
      </c>
      <c r="H389" s="246"/>
      <c r="I389" s="60">
        <v>2.58</v>
      </c>
      <c r="J389" s="247">
        <v>1.58</v>
      </c>
      <c r="K389" s="248"/>
      <c r="L389" s="60">
        <v>4.16</v>
      </c>
    </row>
    <row r="390" spans="1:12">
      <c r="A390" s="59">
        <v>70584</v>
      </c>
      <c r="B390" s="245" t="s">
        <v>626</v>
      </c>
      <c r="C390" s="245"/>
      <c r="D390" s="245"/>
      <c r="E390" s="245"/>
      <c r="F390" s="245"/>
      <c r="G390" s="246" t="s">
        <v>383</v>
      </c>
      <c r="H390" s="246"/>
      <c r="I390" s="60">
        <v>4.1500000000000004</v>
      </c>
      <c r="J390" s="247">
        <v>1.7</v>
      </c>
      <c r="K390" s="248"/>
      <c r="L390" s="60">
        <v>5.85</v>
      </c>
    </row>
    <row r="391" spans="1:12">
      <c r="A391" s="59">
        <v>70585</v>
      </c>
      <c r="B391" s="245" t="s">
        <v>627</v>
      </c>
      <c r="C391" s="245"/>
      <c r="D391" s="245"/>
      <c r="E391" s="245"/>
      <c r="F391" s="245"/>
      <c r="G391" s="246" t="s">
        <v>383</v>
      </c>
      <c r="H391" s="246"/>
      <c r="I391" s="60">
        <v>6.48</v>
      </c>
      <c r="J391" s="247">
        <v>1.95</v>
      </c>
      <c r="K391" s="248"/>
      <c r="L391" s="60">
        <v>8.43</v>
      </c>
    </row>
    <row r="392" spans="1:12">
      <c r="A392" s="59">
        <v>70586</v>
      </c>
      <c r="B392" s="245" t="s">
        <v>628</v>
      </c>
      <c r="C392" s="245"/>
      <c r="D392" s="245"/>
      <c r="E392" s="245"/>
      <c r="F392" s="245"/>
      <c r="G392" s="246" t="s">
        <v>383</v>
      </c>
      <c r="H392" s="246"/>
      <c r="I392" s="61">
        <v>10.49</v>
      </c>
      <c r="J392" s="247">
        <v>2.0699999999999998</v>
      </c>
      <c r="K392" s="248"/>
      <c r="L392" s="61">
        <v>12.56</v>
      </c>
    </row>
    <row r="393" spans="1:12">
      <c r="A393" s="59">
        <v>70587</v>
      </c>
      <c r="B393" s="245" t="s">
        <v>629</v>
      </c>
      <c r="C393" s="245"/>
      <c r="D393" s="245"/>
      <c r="E393" s="245"/>
      <c r="F393" s="245"/>
      <c r="G393" s="246" t="s">
        <v>383</v>
      </c>
      <c r="H393" s="246"/>
      <c r="I393" s="61">
        <v>12.61</v>
      </c>
      <c r="J393" s="247">
        <v>2.5499999999999998</v>
      </c>
      <c r="K393" s="248"/>
      <c r="L393" s="61">
        <v>15.16</v>
      </c>
    </row>
    <row r="394" spans="1:12">
      <c r="A394" s="59">
        <v>70588</v>
      </c>
      <c r="B394" s="245" t="s">
        <v>630</v>
      </c>
      <c r="C394" s="245"/>
      <c r="D394" s="245"/>
      <c r="E394" s="245"/>
      <c r="F394" s="245"/>
      <c r="G394" s="246" t="s">
        <v>383</v>
      </c>
      <c r="H394" s="246"/>
      <c r="I394" s="61">
        <v>20.86</v>
      </c>
      <c r="J394" s="247">
        <v>3.77</v>
      </c>
      <c r="K394" s="248"/>
      <c r="L394" s="61">
        <v>24.63</v>
      </c>
    </row>
    <row r="395" spans="1:12">
      <c r="A395" s="59">
        <v>70589</v>
      </c>
      <c r="B395" s="245" t="s">
        <v>631</v>
      </c>
      <c r="C395" s="245"/>
      <c r="D395" s="245"/>
      <c r="E395" s="245"/>
      <c r="F395" s="245"/>
      <c r="G395" s="246" t="s">
        <v>383</v>
      </c>
      <c r="H395" s="246"/>
      <c r="I395" s="61">
        <v>28.16</v>
      </c>
      <c r="J395" s="247">
        <v>4.13</v>
      </c>
      <c r="K395" s="248"/>
      <c r="L395" s="61">
        <v>32.29</v>
      </c>
    </row>
    <row r="396" spans="1:12">
      <c r="A396" s="59">
        <v>70590</v>
      </c>
      <c r="B396" s="245" t="s">
        <v>632</v>
      </c>
      <c r="C396" s="245"/>
      <c r="D396" s="245"/>
      <c r="E396" s="245"/>
      <c r="F396" s="245"/>
      <c r="G396" s="246" t="s">
        <v>383</v>
      </c>
      <c r="H396" s="246"/>
      <c r="I396" s="61">
        <v>37.049999999999997</v>
      </c>
      <c r="J396" s="247">
        <v>4.38</v>
      </c>
      <c r="K396" s="248"/>
      <c r="L396" s="61">
        <v>41.43</v>
      </c>
    </row>
    <row r="397" spans="1:12">
      <c r="A397" s="59">
        <v>70591</v>
      </c>
      <c r="B397" s="245" t="s">
        <v>633</v>
      </c>
      <c r="C397" s="245"/>
      <c r="D397" s="245"/>
      <c r="E397" s="245"/>
      <c r="F397" s="245"/>
      <c r="G397" s="246" t="s">
        <v>383</v>
      </c>
      <c r="H397" s="246"/>
      <c r="I397" s="61">
        <v>49.8</v>
      </c>
      <c r="J397" s="247">
        <v>5.6</v>
      </c>
      <c r="K397" s="248"/>
      <c r="L397" s="61">
        <v>55.4</v>
      </c>
    </row>
    <row r="398" spans="1:12">
      <c r="A398" s="59">
        <v>70592</v>
      </c>
      <c r="B398" s="245" t="s">
        <v>634</v>
      </c>
      <c r="C398" s="245"/>
      <c r="D398" s="245"/>
      <c r="E398" s="245"/>
      <c r="F398" s="245"/>
      <c r="G398" s="246" t="s">
        <v>383</v>
      </c>
      <c r="H398" s="246"/>
      <c r="I398" s="61">
        <v>60.74</v>
      </c>
      <c r="J398" s="247">
        <v>6.94</v>
      </c>
      <c r="K398" s="248"/>
      <c r="L398" s="61">
        <v>67.680000000000007</v>
      </c>
    </row>
    <row r="399" spans="1:12">
      <c r="A399" s="59">
        <v>70593</v>
      </c>
      <c r="B399" s="245" t="s">
        <v>635</v>
      </c>
      <c r="C399" s="245"/>
      <c r="D399" s="245"/>
      <c r="E399" s="245"/>
      <c r="F399" s="245"/>
      <c r="G399" s="246" t="s">
        <v>383</v>
      </c>
      <c r="H399" s="246"/>
      <c r="I399" s="61">
        <v>68.91</v>
      </c>
      <c r="J399" s="247">
        <v>7.91</v>
      </c>
      <c r="K399" s="248"/>
      <c r="L399" s="61">
        <v>76.819999999999993</v>
      </c>
    </row>
    <row r="400" spans="1:12">
      <c r="A400" s="59">
        <v>70594</v>
      </c>
      <c r="B400" s="245" t="s">
        <v>636</v>
      </c>
      <c r="C400" s="245"/>
      <c r="D400" s="245"/>
      <c r="E400" s="245"/>
      <c r="F400" s="245"/>
      <c r="G400" s="246" t="s">
        <v>383</v>
      </c>
      <c r="H400" s="246"/>
      <c r="I400" s="62">
        <v>141.84</v>
      </c>
      <c r="J400" s="249">
        <v>12</v>
      </c>
      <c r="K400" s="248"/>
      <c r="L400" s="62">
        <v>153.84</v>
      </c>
    </row>
    <row r="401" spans="1:12">
      <c r="A401" s="59">
        <v>70601</v>
      </c>
      <c r="B401" s="245" t="s">
        <v>637</v>
      </c>
      <c r="C401" s="245"/>
      <c r="D401" s="245"/>
      <c r="E401" s="245"/>
      <c r="F401" s="245"/>
      <c r="G401" s="246" t="s">
        <v>383</v>
      </c>
      <c r="H401" s="246"/>
      <c r="I401" s="60">
        <v>0.39</v>
      </c>
      <c r="J401" s="247">
        <v>1.22</v>
      </c>
      <c r="K401" s="248"/>
      <c r="L401" s="60">
        <v>1.61</v>
      </c>
    </row>
    <row r="402" spans="1:12">
      <c r="A402" s="59">
        <v>70602</v>
      </c>
      <c r="B402" s="245" t="s">
        <v>638</v>
      </c>
      <c r="C402" s="245"/>
      <c r="D402" s="245"/>
      <c r="E402" s="245"/>
      <c r="F402" s="245"/>
      <c r="G402" s="246" t="s">
        <v>383</v>
      </c>
      <c r="H402" s="246"/>
      <c r="I402" s="60">
        <v>0.45</v>
      </c>
      <c r="J402" s="247">
        <v>1.34</v>
      </c>
      <c r="K402" s="248"/>
      <c r="L402" s="60">
        <v>1.79</v>
      </c>
    </row>
    <row r="403" spans="1:12">
      <c r="A403" s="59">
        <v>70603</v>
      </c>
      <c r="B403" s="245" t="s">
        <v>639</v>
      </c>
      <c r="C403" s="245"/>
      <c r="D403" s="245"/>
      <c r="E403" s="245"/>
      <c r="F403" s="245"/>
      <c r="G403" s="246" t="s">
        <v>383</v>
      </c>
      <c r="H403" s="246"/>
      <c r="I403" s="60">
        <v>0.66</v>
      </c>
      <c r="J403" s="247">
        <v>1.46</v>
      </c>
      <c r="K403" s="248"/>
      <c r="L403" s="60">
        <v>2.12</v>
      </c>
    </row>
    <row r="404" spans="1:12">
      <c r="A404" s="59">
        <v>70607</v>
      </c>
      <c r="B404" s="245" t="s">
        <v>640</v>
      </c>
      <c r="C404" s="245"/>
      <c r="D404" s="245"/>
      <c r="E404" s="245"/>
      <c r="F404" s="245"/>
      <c r="G404" s="246" t="s">
        <v>383</v>
      </c>
      <c r="H404" s="246"/>
      <c r="I404" s="60">
        <v>1.34</v>
      </c>
      <c r="J404" s="247">
        <v>1.34</v>
      </c>
      <c r="K404" s="248"/>
      <c r="L404" s="60">
        <v>2.68</v>
      </c>
    </row>
    <row r="405" spans="1:12">
      <c r="A405" s="59">
        <v>70608</v>
      </c>
      <c r="B405" s="245" t="s">
        <v>641</v>
      </c>
      <c r="C405" s="245"/>
      <c r="D405" s="245"/>
      <c r="E405" s="245"/>
      <c r="F405" s="245"/>
      <c r="G405" s="246" t="s">
        <v>383</v>
      </c>
      <c r="H405" s="246"/>
      <c r="I405" s="60">
        <v>1.39</v>
      </c>
      <c r="J405" s="247">
        <v>1.46</v>
      </c>
      <c r="K405" s="248"/>
      <c r="L405" s="60">
        <v>2.85</v>
      </c>
    </row>
    <row r="406" spans="1:12">
      <c r="A406" s="59">
        <v>70610</v>
      </c>
      <c r="B406" s="245" t="s">
        <v>642</v>
      </c>
      <c r="C406" s="245"/>
      <c r="D406" s="245"/>
      <c r="E406" s="245"/>
      <c r="F406" s="245"/>
      <c r="G406" s="246" t="s">
        <v>383</v>
      </c>
      <c r="H406" s="246"/>
      <c r="I406" s="60">
        <v>2.76</v>
      </c>
      <c r="J406" s="247">
        <v>2.0699999999999998</v>
      </c>
      <c r="K406" s="248"/>
      <c r="L406" s="60">
        <v>4.83</v>
      </c>
    </row>
    <row r="407" spans="1:12">
      <c r="A407" s="59">
        <v>70611</v>
      </c>
      <c r="B407" s="245" t="s">
        <v>643</v>
      </c>
      <c r="C407" s="245"/>
      <c r="D407" s="245"/>
      <c r="E407" s="245"/>
      <c r="F407" s="245"/>
      <c r="G407" s="246" t="s">
        <v>383</v>
      </c>
      <c r="H407" s="246"/>
      <c r="I407" s="60">
        <v>5.01</v>
      </c>
      <c r="J407" s="247">
        <v>2.5499999999999998</v>
      </c>
      <c r="K407" s="248"/>
      <c r="L407" s="60">
        <v>7.56</v>
      </c>
    </row>
    <row r="408" spans="1:12">
      <c r="A408" s="59">
        <v>70612</v>
      </c>
      <c r="B408" s="245" t="s">
        <v>644</v>
      </c>
      <c r="C408" s="245"/>
      <c r="D408" s="245"/>
      <c r="E408" s="245"/>
      <c r="F408" s="245"/>
      <c r="G408" s="246" t="s">
        <v>383</v>
      </c>
      <c r="H408" s="246"/>
      <c r="I408" s="60">
        <v>8.85</v>
      </c>
      <c r="J408" s="247">
        <v>3.77</v>
      </c>
      <c r="K408" s="248"/>
      <c r="L408" s="61">
        <v>12.62</v>
      </c>
    </row>
    <row r="409" spans="1:12">
      <c r="A409" s="59">
        <v>70613</v>
      </c>
      <c r="B409" s="245" t="s">
        <v>645</v>
      </c>
      <c r="C409" s="245"/>
      <c r="D409" s="245"/>
      <c r="E409" s="245"/>
      <c r="F409" s="245"/>
      <c r="G409" s="246" t="s">
        <v>383</v>
      </c>
      <c r="H409" s="246"/>
      <c r="I409" s="61">
        <v>13.94</v>
      </c>
      <c r="J409" s="247">
        <v>4.13</v>
      </c>
      <c r="K409" s="248"/>
      <c r="L409" s="61">
        <v>18.07</v>
      </c>
    </row>
    <row r="410" spans="1:12">
      <c r="A410" s="59">
        <v>70620</v>
      </c>
      <c r="B410" s="245" t="s">
        <v>646</v>
      </c>
      <c r="C410" s="245"/>
      <c r="D410" s="245"/>
      <c r="E410" s="245"/>
      <c r="F410" s="245"/>
      <c r="G410" s="246" t="s">
        <v>383</v>
      </c>
      <c r="H410" s="246"/>
      <c r="I410" s="60">
        <v>3.73</v>
      </c>
      <c r="J410" s="247">
        <v>2.0699999999999998</v>
      </c>
      <c r="K410" s="248"/>
      <c r="L410" s="60">
        <v>5.8</v>
      </c>
    </row>
    <row r="411" spans="1:12">
      <c r="A411" s="59">
        <v>70621</v>
      </c>
      <c r="B411" s="245" t="s">
        <v>647</v>
      </c>
      <c r="C411" s="245"/>
      <c r="D411" s="245"/>
      <c r="E411" s="245"/>
      <c r="F411" s="245"/>
      <c r="G411" s="246" t="s">
        <v>383</v>
      </c>
      <c r="H411" s="246"/>
      <c r="I411" s="60">
        <v>6.18</v>
      </c>
      <c r="J411" s="247">
        <v>2.5499999999999998</v>
      </c>
      <c r="K411" s="248"/>
      <c r="L411" s="60">
        <v>8.73</v>
      </c>
    </row>
    <row r="412" spans="1:12">
      <c r="A412" s="59">
        <v>70622</v>
      </c>
      <c r="B412" s="245" t="s">
        <v>648</v>
      </c>
      <c r="C412" s="245"/>
      <c r="D412" s="245"/>
      <c r="E412" s="245"/>
      <c r="F412" s="245"/>
      <c r="G412" s="246" t="s">
        <v>383</v>
      </c>
      <c r="H412" s="246"/>
      <c r="I412" s="60">
        <v>9.01</v>
      </c>
      <c r="J412" s="247">
        <v>3.77</v>
      </c>
      <c r="K412" s="248"/>
      <c r="L412" s="61">
        <v>12.78</v>
      </c>
    </row>
    <row r="413" spans="1:12">
      <c r="A413" s="59">
        <v>70626</v>
      </c>
      <c r="B413" s="245" t="s">
        <v>649</v>
      </c>
      <c r="C413" s="245"/>
      <c r="D413" s="245"/>
      <c r="E413" s="245"/>
      <c r="F413" s="245"/>
      <c r="G413" s="246" t="s">
        <v>383</v>
      </c>
      <c r="H413" s="246"/>
      <c r="I413" s="60">
        <v>1.9</v>
      </c>
      <c r="J413" s="247">
        <v>1.58</v>
      </c>
      <c r="K413" s="248"/>
      <c r="L413" s="60">
        <v>3.48</v>
      </c>
    </row>
    <row r="414" spans="1:12">
      <c r="A414" s="59">
        <v>70630</v>
      </c>
      <c r="B414" s="245" t="s">
        <v>650</v>
      </c>
      <c r="C414" s="245"/>
      <c r="D414" s="245"/>
      <c r="E414" s="245"/>
      <c r="F414" s="245"/>
      <c r="G414" s="246" t="s">
        <v>281</v>
      </c>
      <c r="H414" s="246"/>
      <c r="I414" s="61">
        <v>32.32</v>
      </c>
      <c r="J414" s="249">
        <v>18.73</v>
      </c>
      <c r="K414" s="248"/>
      <c r="L414" s="61">
        <v>51.05</v>
      </c>
    </row>
    <row r="415" spans="1:12">
      <c r="A415" s="59">
        <v>70631</v>
      </c>
      <c r="B415" s="245" t="s">
        <v>651</v>
      </c>
      <c r="C415" s="245"/>
      <c r="D415" s="245"/>
      <c r="E415" s="245"/>
      <c r="F415" s="245"/>
      <c r="G415" s="246" t="s">
        <v>281</v>
      </c>
      <c r="H415" s="246"/>
      <c r="I415" s="60">
        <v>2.2200000000000002</v>
      </c>
      <c r="J415" s="247">
        <v>1.95</v>
      </c>
      <c r="K415" s="248"/>
      <c r="L415" s="60">
        <v>4.17</v>
      </c>
    </row>
    <row r="416" spans="1:12">
      <c r="A416" s="59">
        <v>70633</v>
      </c>
      <c r="B416" s="245" t="s">
        <v>652</v>
      </c>
      <c r="C416" s="245"/>
      <c r="D416" s="245"/>
      <c r="E416" s="245"/>
      <c r="F416" s="245"/>
      <c r="G416" s="246" t="s">
        <v>292</v>
      </c>
      <c r="H416" s="246"/>
      <c r="I416" s="60">
        <v>0</v>
      </c>
      <c r="J416" s="249">
        <v>46.9</v>
      </c>
      <c r="K416" s="248"/>
      <c r="L416" s="61">
        <v>46.9</v>
      </c>
    </row>
    <row r="417" spans="1:12">
      <c r="A417" s="59">
        <v>70634</v>
      </c>
      <c r="B417" s="245" t="s">
        <v>653</v>
      </c>
      <c r="C417" s="245"/>
      <c r="D417" s="245"/>
      <c r="E417" s="245"/>
      <c r="F417" s="245"/>
      <c r="G417" s="246" t="s">
        <v>273</v>
      </c>
      <c r="H417" s="246"/>
      <c r="I417" s="61">
        <v>39.590000000000003</v>
      </c>
      <c r="J417" s="249">
        <v>82.43</v>
      </c>
      <c r="K417" s="248"/>
      <c r="L417" s="62">
        <v>122.02</v>
      </c>
    </row>
    <row r="418" spans="1:12">
      <c r="A418" s="59">
        <v>70635</v>
      </c>
      <c r="B418" s="245" t="s">
        <v>654</v>
      </c>
      <c r="C418" s="245"/>
      <c r="D418" s="245"/>
      <c r="E418" s="245"/>
      <c r="F418" s="245"/>
      <c r="G418" s="246" t="s">
        <v>273</v>
      </c>
      <c r="H418" s="246"/>
      <c r="I418" s="61">
        <v>31.99</v>
      </c>
      <c r="J418" s="249">
        <v>61.02</v>
      </c>
      <c r="K418" s="248"/>
      <c r="L418" s="61">
        <v>93.01</v>
      </c>
    </row>
    <row r="419" spans="1:12">
      <c r="A419" s="59">
        <v>70636</v>
      </c>
      <c r="B419" s="245" t="s">
        <v>655</v>
      </c>
      <c r="C419" s="245"/>
      <c r="D419" s="245"/>
      <c r="E419" s="245"/>
      <c r="F419" s="245"/>
      <c r="G419" s="246" t="s">
        <v>273</v>
      </c>
      <c r="H419" s="246"/>
      <c r="I419" s="61">
        <v>58.2</v>
      </c>
      <c r="J419" s="249">
        <v>86.16</v>
      </c>
      <c r="K419" s="248"/>
      <c r="L419" s="62">
        <v>144.36000000000001</v>
      </c>
    </row>
    <row r="420" spans="1:12">
      <c r="A420" s="59">
        <v>70637</v>
      </c>
      <c r="B420" s="245" t="s">
        <v>656</v>
      </c>
      <c r="C420" s="245"/>
      <c r="D420" s="245"/>
      <c r="E420" s="245"/>
      <c r="F420" s="245"/>
      <c r="G420" s="246" t="s">
        <v>292</v>
      </c>
      <c r="H420" s="246"/>
      <c r="I420" s="61">
        <v>81.22</v>
      </c>
      <c r="J420" s="249">
        <v>10.130000000000001</v>
      </c>
      <c r="K420" s="248"/>
      <c r="L420" s="61">
        <v>91.35</v>
      </c>
    </row>
    <row r="421" spans="1:12">
      <c r="A421" s="59">
        <v>70645</v>
      </c>
      <c r="B421" s="245" t="s">
        <v>657</v>
      </c>
      <c r="C421" s="245"/>
      <c r="D421" s="245"/>
      <c r="E421" s="245"/>
      <c r="F421" s="245"/>
      <c r="G421" s="246" t="s">
        <v>281</v>
      </c>
      <c r="H421" s="246"/>
      <c r="I421" s="61">
        <v>10.27</v>
      </c>
      <c r="J421" s="249">
        <v>17.03</v>
      </c>
      <c r="K421" s="248"/>
      <c r="L421" s="61">
        <v>27.3</v>
      </c>
    </row>
    <row r="422" spans="1:12">
      <c r="A422" s="59">
        <v>70646</v>
      </c>
      <c r="B422" s="245" t="s">
        <v>658</v>
      </c>
      <c r="C422" s="245"/>
      <c r="D422" s="245"/>
      <c r="E422" s="245"/>
      <c r="F422" s="245"/>
      <c r="G422" s="246" t="s">
        <v>281</v>
      </c>
      <c r="H422" s="246"/>
      <c r="I422" s="61">
        <v>14.1</v>
      </c>
      <c r="J422" s="249">
        <v>30.41</v>
      </c>
      <c r="K422" s="248"/>
      <c r="L422" s="61">
        <v>44.51</v>
      </c>
    </row>
    <row r="423" spans="1:12">
      <c r="A423" s="59">
        <v>70647</v>
      </c>
      <c r="B423" s="245" t="s">
        <v>659</v>
      </c>
      <c r="C423" s="245"/>
      <c r="D423" s="245"/>
      <c r="E423" s="245"/>
      <c r="F423" s="245"/>
      <c r="G423" s="246" t="s">
        <v>281</v>
      </c>
      <c r="H423" s="246"/>
      <c r="I423" s="61">
        <v>24.04</v>
      </c>
      <c r="J423" s="249">
        <v>36.5</v>
      </c>
      <c r="K423" s="248"/>
      <c r="L423" s="61">
        <v>60.54</v>
      </c>
    </row>
    <row r="424" spans="1:12">
      <c r="A424" s="59">
        <v>70648</v>
      </c>
      <c r="B424" s="245" t="s">
        <v>660</v>
      </c>
      <c r="C424" s="245"/>
      <c r="D424" s="245"/>
      <c r="E424" s="245"/>
      <c r="F424" s="245"/>
      <c r="G424" s="246" t="s">
        <v>281</v>
      </c>
      <c r="H424" s="246"/>
      <c r="I424" s="61">
        <v>35.9</v>
      </c>
      <c r="J424" s="249">
        <v>48.66</v>
      </c>
      <c r="K424" s="248"/>
      <c r="L424" s="61">
        <v>84.56</v>
      </c>
    </row>
    <row r="425" spans="1:12">
      <c r="A425" s="59">
        <v>70649</v>
      </c>
      <c r="B425" s="245" t="s">
        <v>661</v>
      </c>
      <c r="C425" s="245"/>
      <c r="D425" s="245"/>
      <c r="E425" s="245"/>
      <c r="F425" s="245"/>
      <c r="G425" s="246" t="s">
        <v>281</v>
      </c>
      <c r="H425" s="246"/>
      <c r="I425" s="61">
        <v>50.66</v>
      </c>
      <c r="J425" s="249">
        <v>48.66</v>
      </c>
      <c r="K425" s="248"/>
      <c r="L425" s="61">
        <v>99.32</v>
      </c>
    </row>
    <row r="426" spans="1:12">
      <c r="A426" s="59">
        <v>70650</v>
      </c>
      <c r="B426" s="245" t="s">
        <v>662</v>
      </c>
      <c r="C426" s="245"/>
      <c r="D426" s="245"/>
      <c r="E426" s="245"/>
      <c r="F426" s="245"/>
      <c r="G426" s="246" t="s">
        <v>281</v>
      </c>
      <c r="H426" s="246"/>
      <c r="I426" s="61">
        <v>75.819999999999993</v>
      </c>
      <c r="J426" s="249">
        <v>48.66</v>
      </c>
      <c r="K426" s="248"/>
      <c r="L426" s="62">
        <v>124.48</v>
      </c>
    </row>
    <row r="427" spans="1:12">
      <c r="A427" s="59">
        <v>70670</v>
      </c>
      <c r="B427" s="245" t="s">
        <v>663</v>
      </c>
      <c r="C427" s="245"/>
      <c r="D427" s="245"/>
      <c r="E427" s="245"/>
      <c r="F427" s="245"/>
      <c r="G427" s="246" t="s">
        <v>281</v>
      </c>
      <c r="H427" s="246"/>
      <c r="I427" s="61">
        <v>67.69</v>
      </c>
      <c r="J427" s="249">
        <v>48.66</v>
      </c>
      <c r="K427" s="248"/>
      <c r="L427" s="62">
        <v>116.35</v>
      </c>
    </row>
    <row r="428" spans="1:12">
      <c r="A428" s="59">
        <v>70671</v>
      </c>
      <c r="B428" s="245" t="s">
        <v>664</v>
      </c>
      <c r="C428" s="245"/>
      <c r="D428" s="245"/>
      <c r="E428" s="245"/>
      <c r="F428" s="245"/>
      <c r="G428" s="246" t="s">
        <v>281</v>
      </c>
      <c r="H428" s="246"/>
      <c r="I428" s="62">
        <v>120.97</v>
      </c>
      <c r="J428" s="249">
        <v>48.66</v>
      </c>
      <c r="K428" s="248"/>
      <c r="L428" s="62">
        <v>169.63</v>
      </c>
    </row>
    <row r="429" spans="1:12">
      <c r="A429" s="59">
        <v>70672</v>
      </c>
      <c r="B429" s="245" t="s">
        <v>665</v>
      </c>
      <c r="C429" s="245"/>
      <c r="D429" s="245"/>
      <c r="E429" s="245"/>
      <c r="F429" s="245"/>
      <c r="G429" s="246" t="s">
        <v>281</v>
      </c>
      <c r="H429" s="246"/>
      <c r="I429" s="62">
        <v>165.23</v>
      </c>
      <c r="J429" s="249">
        <v>48.66</v>
      </c>
      <c r="K429" s="248"/>
      <c r="L429" s="62">
        <v>213.89</v>
      </c>
    </row>
    <row r="430" spans="1:12">
      <c r="A430" s="59">
        <v>70673</v>
      </c>
      <c r="B430" s="245" t="s">
        <v>666</v>
      </c>
      <c r="C430" s="245"/>
      <c r="D430" s="245"/>
      <c r="E430" s="245"/>
      <c r="F430" s="245"/>
      <c r="G430" s="246" t="s">
        <v>281</v>
      </c>
      <c r="H430" s="246"/>
      <c r="I430" s="62">
        <v>327.43</v>
      </c>
      <c r="J430" s="249">
        <v>55.96</v>
      </c>
      <c r="K430" s="248"/>
      <c r="L430" s="62">
        <v>383.39</v>
      </c>
    </row>
    <row r="431" spans="1:12">
      <c r="A431" s="59">
        <v>70674</v>
      </c>
      <c r="B431" s="245" t="s">
        <v>667</v>
      </c>
      <c r="C431" s="245"/>
      <c r="D431" s="245"/>
      <c r="E431" s="245"/>
      <c r="F431" s="245"/>
      <c r="G431" s="246" t="s">
        <v>281</v>
      </c>
      <c r="H431" s="246"/>
      <c r="I431" s="63">
        <v>1334.3</v>
      </c>
      <c r="J431" s="249">
        <v>60.83</v>
      </c>
      <c r="K431" s="248"/>
      <c r="L431" s="63">
        <v>1395.13</v>
      </c>
    </row>
    <row r="432" spans="1:12">
      <c r="A432" s="59">
        <v>70680</v>
      </c>
      <c r="B432" s="245" t="s">
        <v>668</v>
      </c>
      <c r="C432" s="245"/>
      <c r="D432" s="245"/>
      <c r="E432" s="245"/>
      <c r="F432" s="245"/>
      <c r="G432" s="246" t="s">
        <v>281</v>
      </c>
      <c r="H432" s="246"/>
      <c r="I432" s="60">
        <v>1.05</v>
      </c>
      <c r="J432" s="247">
        <v>3.65</v>
      </c>
      <c r="K432" s="248"/>
      <c r="L432" s="60">
        <v>4.7</v>
      </c>
    </row>
    <row r="433" spans="1:12">
      <c r="A433" s="59">
        <v>70681</v>
      </c>
      <c r="B433" s="245" t="s">
        <v>669</v>
      </c>
      <c r="C433" s="245"/>
      <c r="D433" s="245"/>
      <c r="E433" s="245"/>
      <c r="F433" s="245"/>
      <c r="G433" s="246" t="s">
        <v>281</v>
      </c>
      <c r="H433" s="246"/>
      <c r="I433" s="60">
        <v>1.76</v>
      </c>
      <c r="J433" s="247">
        <v>3.65</v>
      </c>
      <c r="K433" s="248"/>
      <c r="L433" s="60">
        <v>5.41</v>
      </c>
    </row>
    <row r="434" spans="1:12">
      <c r="A434" s="59">
        <v>70682</v>
      </c>
      <c r="B434" s="245" t="s">
        <v>670</v>
      </c>
      <c r="C434" s="245"/>
      <c r="D434" s="245"/>
      <c r="E434" s="245"/>
      <c r="F434" s="245"/>
      <c r="G434" s="246" t="s">
        <v>281</v>
      </c>
      <c r="H434" s="246"/>
      <c r="I434" s="60">
        <v>2.4500000000000002</v>
      </c>
      <c r="J434" s="247">
        <v>3.65</v>
      </c>
      <c r="K434" s="248"/>
      <c r="L434" s="60">
        <v>6.1</v>
      </c>
    </row>
    <row r="435" spans="1:12">
      <c r="A435" s="59">
        <v>70691</v>
      </c>
      <c r="B435" s="245" t="s">
        <v>154</v>
      </c>
      <c r="C435" s="245"/>
      <c r="D435" s="245"/>
      <c r="E435" s="245"/>
      <c r="F435" s="245"/>
      <c r="G435" s="246" t="s">
        <v>281</v>
      </c>
      <c r="H435" s="246"/>
      <c r="I435" s="60">
        <v>1.18</v>
      </c>
      <c r="J435" s="247">
        <v>3.65</v>
      </c>
      <c r="K435" s="248"/>
      <c r="L435" s="60">
        <v>4.83</v>
      </c>
    </row>
    <row r="436" spans="1:12">
      <c r="A436" s="59">
        <v>70692</v>
      </c>
      <c r="B436" s="245" t="s">
        <v>671</v>
      </c>
      <c r="C436" s="245"/>
      <c r="D436" s="245"/>
      <c r="E436" s="245"/>
      <c r="F436" s="245"/>
      <c r="G436" s="246" t="s">
        <v>281</v>
      </c>
      <c r="H436" s="246"/>
      <c r="I436" s="60">
        <v>1.73</v>
      </c>
      <c r="J436" s="247">
        <v>3.65</v>
      </c>
      <c r="K436" s="248"/>
      <c r="L436" s="60">
        <v>5.38</v>
      </c>
    </row>
    <row r="437" spans="1:12">
      <c r="A437" s="59">
        <v>70695</v>
      </c>
      <c r="B437" s="245" t="s">
        <v>672</v>
      </c>
      <c r="C437" s="245"/>
      <c r="D437" s="245"/>
      <c r="E437" s="245"/>
      <c r="F437" s="245"/>
      <c r="G437" s="246" t="s">
        <v>281</v>
      </c>
      <c r="H437" s="246"/>
      <c r="I437" s="62">
        <v>222.41</v>
      </c>
      <c r="J437" s="249">
        <v>21.15</v>
      </c>
      <c r="K437" s="248"/>
      <c r="L437" s="62">
        <v>243.56</v>
      </c>
    </row>
    <row r="438" spans="1:12">
      <c r="A438" s="59">
        <v>70696</v>
      </c>
      <c r="B438" s="245" t="s">
        <v>673</v>
      </c>
      <c r="C438" s="245"/>
      <c r="D438" s="245"/>
      <c r="E438" s="245"/>
      <c r="F438" s="245"/>
      <c r="G438" s="246" t="s">
        <v>281</v>
      </c>
      <c r="H438" s="246"/>
      <c r="I438" s="62">
        <v>395.48</v>
      </c>
      <c r="J438" s="249">
        <v>33.33</v>
      </c>
      <c r="K438" s="248"/>
      <c r="L438" s="62">
        <v>428.81</v>
      </c>
    </row>
    <row r="439" spans="1:12">
      <c r="A439" s="59">
        <v>70697</v>
      </c>
      <c r="B439" s="245" t="s">
        <v>674</v>
      </c>
      <c r="C439" s="245"/>
      <c r="D439" s="245"/>
      <c r="E439" s="245"/>
      <c r="F439" s="245"/>
      <c r="G439" s="246" t="s">
        <v>281</v>
      </c>
      <c r="H439" s="246"/>
      <c r="I439" s="62">
        <v>357.61</v>
      </c>
      <c r="J439" s="249">
        <v>33.33</v>
      </c>
      <c r="K439" s="248"/>
      <c r="L439" s="62">
        <v>390.94</v>
      </c>
    </row>
    <row r="440" spans="1:12">
      <c r="A440" s="59">
        <v>70698</v>
      </c>
      <c r="B440" s="245" t="s">
        <v>675</v>
      </c>
      <c r="C440" s="245"/>
      <c r="D440" s="245"/>
      <c r="E440" s="245"/>
      <c r="F440" s="245"/>
      <c r="G440" s="246" t="s">
        <v>281</v>
      </c>
      <c r="H440" s="246"/>
      <c r="I440" s="62">
        <v>503.89</v>
      </c>
      <c r="J440" s="249">
        <v>52.11</v>
      </c>
      <c r="K440" s="248"/>
      <c r="L440" s="62">
        <v>556</v>
      </c>
    </row>
    <row r="441" spans="1:12">
      <c r="A441" s="59">
        <v>70699</v>
      </c>
      <c r="B441" s="245" t="s">
        <v>676</v>
      </c>
      <c r="C441" s="245"/>
      <c r="D441" s="245"/>
      <c r="E441" s="245"/>
      <c r="F441" s="245"/>
      <c r="G441" s="246" t="s">
        <v>281</v>
      </c>
      <c r="H441" s="246"/>
      <c r="I441" s="62">
        <v>503.89</v>
      </c>
      <c r="J441" s="249">
        <v>52.11</v>
      </c>
      <c r="K441" s="248"/>
      <c r="L441" s="62">
        <v>556</v>
      </c>
    </row>
    <row r="442" spans="1:12">
      <c r="A442" s="59">
        <v>70700</v>
      </c>
      <c r="B442" s="245" t="s">
        <v>677</v>
      </c>
      <c r="C442" s="245"/>
      <c r="D442" s="245"/>
      <c r="E442" s="245"/>
      <c r="F442" s="245"/>
      <c r="G442" s="246" t="s">
        <v>281</v>
      </c>
      <c r="H442" s="246"/>
      <c r="I442" s="61">
        <v>91.11</v>
      </c>
      <c r="J442" s="249">
        <v>48.66</v>
      </c>
      <c r="K442" s="248"/>
      <c r="L442" s="62">
        <v>139.77000000000001</v>
      </c>
    </row>
    <row r="443" spans="1:12">
      <c r="A443" s="59">
        <v>70701</v>
      </c>
      <c r="B443" s="245" t="s">
        <v>678</v>
      </c>
      <c r="C443" s="245"/>
      <c r="D443" s="245"/>
      <c r="E443" s="245"/>
      <c r="F443" s="245"/>
      <c r="G443" s="246" t="s">
        <v>281</v>
      </c>
      <c r="H443" s="246"/>
      <c r="I443" s="62">
        <v>105.44</v>
      </c>
      <c r="J443" s="249">
        <v>48.66</v>
      </c>
      <c r="K443" s="248"/>
      <c r="L443" s="62">
        <v>154.1</v>
      </c>
    </row>
    <row r="444" spans="1:12">
      <c r="A444" s="59">
        <v>70702</v>
      </c>
      <c r="B444" s="245" t="s">
        <v>679</v>
      </c>
      <c r="C444" s="245"/>
      <c r="D444" s="245"/>
      <c r="E444" s="245"/>
      <c r="F444" s="245"/>
      <c r="G444" s="246" t="s">
        <v>281</v>
      </c>
      <c r="H444" s="246"/>
      <c r="I444" s="62">
        <v>116.93</v>
      </c>
      <c r="J444" s="249">
        <v>48.66</v>
      </c>
      <c r="K444" s="248"/>
      <c r="L444" s="62">
        <v>165.59</v>
      </c>
    </row>
    <row r="445" spans="1:12">
      <c r="A445" s="59">
        <v>70703</v>
      </c>
      <c r="B445" s="245" t="s">
        <v>680</v>
      </c>
      <c r="C445" s="245"/>
      <c r="D445" s="245"/>
      <c r="E445" s="245"/>
      <c r="F445" s="245"/>
      <c r="G445" s="246" t="s">
        <v>281</v>
      </c>
      <c r="H445" s="246"/>
      <c r="I445" s="62">
        <v>128.69</v>
      </c>
      <c r="J445" s="249">
        <v>48.66</v>
      </c>
      <c r="K445" s="248"/>
      <c r="L445" s="62">
        <v>177.35</v>
      </c>
    </row>
    <row r="446" spans="1:12">
      <c r="A446" s="59">
        <v>70704</v>
      </c>
      <c r="B446" s="245" t="s">
        <v>681</v>
      </c>
      <c r="C446" s="245"/>
      <c r="D446" s="245"/>
      <c r="E446" s="245"/>
      <c r="F446" s="245"/>
      <c r="G446" s="246" t="s">
        <v>281</v>
      </c>
      <c r="H446" s="246"/>
      <c r="I446" s="62">
        <v>225.21</v>
      </c>
      <c r="J446" s="249">
        <v>60.83</v>
      </c>
      <c r="K446" s="248"/>
      <c r="L446" s="62">
        <v>286.04000000000002</v>
      </c>
    </row>
    <row r="447" spans="1:12">
      <c r="A447" s="59">
        <v>70705</v>
      </c>
      <c r="B447" s="245" t="s">
        <v>682</v>
      </c>
      <c r="C447" s="245"/>
      <c r="D447" s="245"/>
      <c r="E447" s="245"/>
      <c r="F447" s="245"/>
      <c r="G447" s="246" t="s">
        <v>281</v>
      </c>
      <c r="H447" s="246"/>
      <c r="I447" s="62">
        <v>263.58999999999997</v>
      </c>
      <c r="J447" s="249">
        <v>60.83</v>
      </c>
      <c r="K447" s="248"/>
      <c r="L447" s="62">
        <v>324.42</v>
      </c>
    </row>
    <row r="448" spans="1:12">
      <c r="A448" s="59">
        <v>70707</v>
      </c>
      <c r="B448" s="245" t="s">
        <v>683</v>
      </c>
      <c r="C448" s="245"/>
      <c r="D448" s="245"/>
      <c r="E448" s="245"/>
      <c r="F448" s="245"/>
      <c r="G448" s="246" t="s">
        <v>281</v>
      </c>
      <c r="H448" s="246"/>
      <c r="I448" s="61">
        <v>44.93</v>
      </c>
      <c r="J448" s="249">
        <v>97.32</v>
      </c>
      <c r="K448" s="248"/>
      <c r="L448" s="62">
        <v>142.25</v>
      </c>
    </row>
    <row r="449" spans="1:12">
      <c r="A449" s="59">
        <v>70708</v>
      </c>
      <c r="B449" s="245" t="s">
        <v>684</v>
      </c>
      <c r="C449" s="245"/>
      <c r="D449" s="245"/>
      <c r="E449" s="245"/>
      <c r="F449" s="245"/>
      <c r="G449" s="246" t="s">
        <v>281</v>
      </c>
      <c r="H449" s="246"/>
      <c r="I449" s="61">
        <v>36.6</v>
      </c>
      <c r="J449" s="249">
        <v>72.989999999999995</v>
      </c>
      <c r="K449" s="248"/>
      <c r="L449" s="62">
        <v>109.59</v>
      </c>
    </row>
    <row r="450" spans="1:12">
      <c r="A450" s="59">
        <v>70709</v>
      </c>
      <c r="B450" s="245" t="s">
        <v>685</v>
      </c>
      <c r="C450" s="245"/>
      <c r="D450" s="245"/>
      <c r="E450" s="245"/>
      <c r="F450" s="245"/>
      <c r="G450" s="246" t="s">
        <v>281</v>
      </c>
      <c r="H450" s="246"/>
      <c r="I450" s="61">
        <v>11.13</v>
      </c>
      <c r="J450" s="249">
        <v>20.23</v>
      </c>
      <c r="K450" s="248"/>
      <c r="L450" s="61">
        <v>31.36</v>
      </c>
    </row>
    <row r="451" spans="1:12">
      <c r="A451" s="59">
        <v>70710</v>
      </c>
      <c r="B451" s="245" t="s">
        <v>686</v>
      </c>
      <c r="C451" s="245"/>
      <c r="D451" s="245"/>
      <c r="E451" s="245"/>
      <c r="F451" s="245"/>
      <c r="G451" s="246" t="s">
        <v>281</v>
      </c>
      <c r="H451" s="246"/>
      <c r="I451" s="61">
        <v>38.770000000000003</v>
      </c>
      <c r="J451" s="249">
        <v>69.25</v>
      </c>
      <c r="K451" s="248"/>
      <c r="L451" s="62">
        <v>108.02</v>
      </c>
    </row>
    <row r="452" spans="1:12">
      <c r="A452" s="59">
        <v>70711</v>
      </c>
      <c r="B452" s="245" t="s">
        <v>258</v>
      </c>
      <c r="C452" s="245"/>
      <c r="D452" s="245"/>
      <c r="E452" s="245"/>
      <c r="F452" s="245"/>
      <c r="G452" s="246" t="s">
        <v>281</v>
      </c>
      <c r="H452" s="246"/>
      <c r="I452" s="61">
        <v>46.19</v>
      </c>
      <c r="J452" s="249">
        <v>95.72</v>
      </c>
      <c r="K452" s="248"/>
      <c r="L452" s="62">
        <v>141.91</v>
      </c>
    </row>
    <row r="453" spans="1:12">
      <c r="A453" s="59">
        <v>70712</v>
      </c>
      <c r="B453" s="245" t="s">
        <v>687</v>
      </c>
      <c r="C453" s="245"/>
      <c r="D453" s="245"/>
      <c r="E453" s="245"/>
      <c r="F453" s="245"/>
      <c r="G453" s="246" t="s">
        <v>281</v>
      </c>
      <c r="H453" s="246"/>
      <c r="I453" s="61">
        <v>75.84</v>
      </c>
      <c r="J453" s="250">
        <v>182.32</v>
      </c>
      <c r="K453" s="248"/>
      <c r="L453" s="62">
        <v>258.16000000000003</v>
      </c>
    </row>
    <row r="454" spans="1:12">
      <c r="A454" s="59">
        <v>70713</v>
      </c>
      <c r="B454" s="245" t="s">
        <v>688</v>
      </c>
      <c r="C454" s="245"/>
      <c r="D454" s="245"/>
      <c r="E454" s="245"/>
      <c r="F454" s="245"/>
      <c r="G454" s="246" t="s">
        <v>281</v>
      </c>
      <c r="H454" s="246"/>
      <c r="I454" s="61">
        <v>35.65</v>
      </c>
      <c r="J454" s="249">
        <v>75.08</v>
      </c>
      <c r="K454" s="248"/>
      <c r="L454" s="62">
        <v>110.73</v>
      </c>
    </row>
    <row r="455" spans="1:12">
      <c r="A455" s="59">
        <v>70714</v>
      </c>
      <c r="B455" s="245" t="s">
        <v>689</v>
      </c>
      <c r="C455" s="245"/>
      <c r="D455" s="245"/>
      <c r="E455" s="245"/>
      <c r="F455" s="245"/>
      <c r="G455" s="246" t="s">
        <v>281</v>
      </c>
      <c r="H455" s="246"/>
      <c r="I455" s="61">
        <v>53.5</v>
      </c>
      <c r="J455" s="250">
        <v>113.83</v>
      </c>
      <c r="K455" s="248"/>
      <c r="L455" s="62">
        <v>167.33</v>
      </c>
    </row>
    <row r="456" spans="1:12">
      <c r="A456" s="59">
        <v>70715</v>
      </c>
      <c r="B456" s="245" t="s">
        <v>690</v>
      </c>
      <c r="C456" s="245"/>
      <c r="D456" s="245"/>
      <c r="E456" s="245"/>
      <c r="F456" s="245"/>
      <c r="G456" s="246" t="s">
        <v>281</v>
      </c>
      <c r="H456" s="246"/>
      <c r="I456" s="61">
        <v>77.48</v>
      </c>
      <c r="J456" s="250">
        <v>158.56</v>
      </c>
      <c r="K456" s="248"/>
      <c r="L456" s="62">
        <v>236.04</v>
      </c>
    </row>
    <row r="457" spans="1:12">
      <c r="A457" s="59">
        <v>70716</v>
      </c>
      <c r="B457" s="245" t="s">
        <v>691</v>
      </c>
      <c r="C457" s="245"/>
      <c r="D457" s="245"/>
      <c r="E457" s="245"/>
      <c r="F457" s="245"/>
      <c r="G457" s="246" t="s">
        <v>281</v>
      </c>
      <c r="H457" s="246"/>
      <c r="I457" s="61">
        <v>89.07</v>
      </c>
      <c r="J457" s="250">
        <v>186.09</v>
      </c>
      <c r="K457" s="248"/>
      <c r="L457" s="62">
        <v>275.16000000000003</v>
      </c>
    </row>
    <row r="458" spans="1:12">
      <c r="A458" s="59">
        <v>70720</v>
      </c>
      <c r="B458" s="245" t="s">
        <v>692</v>
      </c>
      <c r="C458" s="245"/>
      <c r="D458" s="245"/>
      <c r="E458" s="245"/>
      <c r="F458" s="245"/>
      <c r="G458" s="246" t="s">
        <v>281</v>
      </c>
      <c r="H458" s="246"/>
      <c r="I458" s="61">
        <v>91.98</v>
      </c>
      <c r="J458" s="249">
        <v>19.34</v>
      </c>
      <c r="K458" s="248"/>
      <c r="L458" s="62">
        <v>111.32</v>
      </c>
    </row>
    <row r="459" spans="1:12">
      <c r="A459" s="59">
        <v>70725</v>
      </c>
      <c r="B459" s="245" t="s">
        <v>693</v>
      </c>
      <c r="C459" s="245"/>
      <c r="D459" s="245"/>
      <c r="E459" s="245"/>
      <c r="F459" s="245"/>
      <c r="G459" s="246" t="s">
        <v>281</v>
      </c>
      <c r="H459" s="246"/>
      <c r="I459" s="62">
        <v>198.36</v>
      </c>
      <c r="J459" s="249">
        <v>21.15</v>
      </c>
      <c r="K459" s="248"/>
      <c r="L459" s="62">
        <v>219.51</v>
      </c>
    </row>
    <row r="460" spans="1:12">
      <c r="A460" s="59">
        <v>70740</v>
      </c>
      <c r="B460" s="245" t="s">
        <v>694</v>
      </c>
      <c r="C460" s="245"/>
      <c r="D460" s="245"/>
      <c r="E460" s="245"/>
      <c r="F460" s="245"/>
      <c r="G460" s="246" t="s">
        <v>281</v>
      </c>
      <c r="H460" s="246"/>
      <c r="I460" s="60">
        <v>4.8</v>
      </c>
      <c r="J460" s="247">
        <v>9.25</v>
      </c>
      <c r="K460" s="248"/>
      <c r="L460" s="61">
        <v>14.05</v>
      </c>
    </row>
    <row r="461" spans="1:12">
      <c r="A461" s="59">
        <v>70741</v>
      </c>
      <c r="B461" s="245" t="s">
        <v>695</v>
      </c>
      <c r="C461" s="245"/>
      <c r="D461" s="245"/>
      <c r="E461" s="245"/>
      <c r="F461" s="245"/>
      <c r="G461" s="246" t="s">
        <v>281</v>
      </c>
      <c r="H461" s="246"/>
      <c r="I461" s="60">
        <v>8.43</v>
      </c>
      <c r="J461" s="247">
        <v>9.25</v>
      </c>
      <c r="K461" s="248"/>
      <c r="L461" s="61">
        <v>17.68</v>
      </c>
    </row>
    <row r="462" spans="1:12">
      <c r="A462" s="59">
        <v>70742</v>
      </c>
      <c r="B462" s="245" t="s">
        <v>696</v>
      </c>
      <c r="C462" s="245"/>
      <c r="D462" s="245"/>
      <c r="E462" s="245"/>
      <c r="F462" s="245"/>
      <c r="G462" s="246" t="s">
        <v>281</v>
      </c>
      <c r="H462" s="246"/>
      <c r="I462" s="60">
        <v>5.17</v>
      </c>
      <c r="J462" s="247">
        <v>9.41</v>
      </c>
      <c r="K462" s="248"/>
      <c r="L462" s="61">
        <v>14.58</v>
      </c>
    </row>
    <row r="463" spans="1:12">
      <c r="A463" s="59">
        <v>70743</v>
      </c>
      <c r="B463" s="245" t="s">
        <v>697</v>
      </c>
      <c r="C463" s="245"/>
      <c r="D463" s="245"/>
      <c r="E463" s="245"/>
      <c r="F463" s="245"/>
      <c r="G463" s="246" t="s">
        <v>281</v>
      </c>
      <c r="H463" s="246"/>
      <c r="I463" s="61">
        <v>10.26</v>
      </c>
      <c r="J463" s="247">
        <v>9.41</v>
      </c>
      <c r="K463" s="248"/>
      <c r="L463" s="61">
        <v>19.670000000000002</v>
      </c>
    </row>
    <row r="464" spans="1:12">
      <c r="A464" s="59">
        <v>70744</v>
      </c>
      <c r="B464" s="245" t="s">
        <v>698</v>
      </c>
      <c r="C464" s="245"/>
      <c r="D464" s="245"/>
      <c r="E464" s="245"/>
      <c r="F464" s="245"/>
      <c r="G464" s="246" t="s">
        <v>281</v>
      </c>
      <c r="H464" s="246"/>
      <c r="I464" s="61">
        <v>25.61</v>
      </c>
      <c r="J464" s="249">
        <v>15.85</v>
      </c>
      <c r="K464" s="248"/>
      <c r="L464" s="61">
        <v>41.46</v>
      </c>
    </row>
    <row r="465" spans="1:12">
      <c r="A465" s="59">
        <v>70745</v>
      </c>
      <c r="B465" s="245" t="s">
        <v>699</v>
      </c>
      <c r="C465" s="245"/>
      <c r="D465" s="245"/>
      <c r="E465" s="245"/>
      <c r="F465" s="245"/>
      <c r="G465" s="246" t="s">
        <v>281</v>
      </c>
      <c r="H465" s="246"/>
      <c r="I465" s="61">
        <v>46.15</v>
      </c>
      <c r="J465" s="247">
        <v>9.25</v>
      </c>
      <c r="K465" s="248"/>
      <c r="L465" s="61">
        <v>55.4</v>
      </c>
    </row>
    <row r="466" spans="1:12">
      <c r="A466" s="59">
        <v>70746</v>
      </c>
      <c r="B466" s="245" t="s">
        <v>700</v>
      </c>
      <c r="C466" s="245"/>
      <c r="D466" s="245"/>
      <c r="E466" s="245"/>
      <c r="F466" s="245"/>
      <c r="G466" s="246" t="s">
        <v>281</v>
      </c>
      <c r="H466" s="246"/>
      <c r="I466" s="61">
        <v>54.15</v>
      </c>
      <c r="J466" s="247">
        <v>9.25</v>
      </c>
      <c r="K466" s="248"/>
      <c r="L466" s="61">
        <v>63.4</v>
      </c>
    </row>
    <row r="467" spans="1:12">
      <c r="A467" s="59">
        <v>70747</v>
      </c>
      <c r="B467" s="245" t="s">
        <v>701</v>
      </c>
      <c r="C467" s="245"/>
      <c r="D467" s="245"/>
      <c r="E467" s="245"/>
      <c r="F467" s="245"/>
      <c r="G467" s="246" t="s">
        <v>281</v>
      </c>
      <c r="H467" s="246"/>
      <c r="I467" s="61">
        <v>39.270000000000003</v>
      </c>
      <c r="J467" s="247">
        <v>9.41</v>
      </c>
      <c r="K467" s="248"/>
      <c r="L467" s="61">
        <v>48.68</v>
      </c>
    </row>
    <row r="468" spans="1:12">
      <c r="A468" s="59">
        <v>70748</v>
      </c>
      <c r="B468" s="245" t="s">
        <v>702</v>
      </c>
      <c r="C468" s="245"/>
      <c r="D468" s="245"/>
      <c r="E468" s="245"/>
      <c r="F468" s="245"/>
      <c r="G468" s="246" t="s">
        <v>281</v>
      </c>
      <c r="H468" s="246"/>
      <c r="I468" s="61">
        <v>59.07</v>
      </c>
      <c r="J468" s="247">
        <v>9.41</v>
      </c>
      <c r="K468" s="248"/>
      <c r="L468" s="61">
        <v>68.48</v>
      </c>
    </row>
    <row r="469" spans="1:12">
      <c r="A469" s="59">
        <v>70749</v>
      </c>
      <c r="B469" s="245" t="s">
        <v>703</v>
      </c>
      <c r="C469" s="245"/>
      <c r="D469" s="245"/>
      <c r="E469" s="245"/>
      <c r="F469" s="245"/>
      <c r="G469" s="246" t="s">
        <v>281</v>
      </c>
      <c r="H469" s="246"/>
      <c r="I469" s="61">
        <v>67.7</v>
      </c>
      <c r="J469" s="249">
        <v>15.85</v>
      </c>
      <c r="K469" s="248"/>
      <c r="L469" s="61">
        <v>83.55</v>
      </c>
    </row>
    <row r="470" spans="1:12">
      <c r="A470" s="59">
        <v>70760</v>
      </c>
      <c r="B470" s="245" t="s">
        <v>704</v>
      </c>
      <c r="C470" s="245"/>
      <c r="D470" s="245"/>
      <c r="E470" s="245"/>
      <c r="F470" s="245"/>
      <c r="G470" s="246" t="s">
        <v>383</v>
      </c>
      <c r="H470" s="246"/>
      <c r="I470" s="60">
        <v>2.5099999999999998</v>
      </c>
      <c r="J470" s="247">
        <v>1.7</v>
      </c>
      <c r="K470" s="248"/>
      <c r="L470" s="60">
        <v>4.21</v>
      </c>
    </row>
    <row r="471" spans="1:12">
      <c r="A471" s="59">
        <v>70761</v>
      </c>
      <c r="B471" s="245" t="s">
        <v>705</v>
      </c>
      <c r="C471" s="245"/>
      <c r="D471" s="245"/>
      <c r="E471" s="245"/>
      <c r="F471" s="245"/>
      <c r="G471" s="246" t="s">
        <v>383</v>
      </c>
      <c r="H471" s="246"/>
      <c r="I471" s="60">
        <v>5.89</v>
      </c>
      <c r="J471" s="247">
        <v>1.7</v>
      </c>
      <c r="K471" s="248"/>
      <c r="L471" s="60">
        <v>7.59</v>
      </c>
    </row>
    <row r="472" spans="1:12">
      <c r="A472" s="59">
        <v>70762</v>
      </c>
      <c r="B472" s="245" t="s">
        <v>706</v>
      </c>
      <c r="C472" s="245"/>
      <c r="D472" s="245"/>
      <c r="E472" s="245"/>
      <c r="F472" s="245"/>
      <c r="G472" s="246" t="s">
        <v>383</v>
      </c>
      <c r="H472" s="246"/>
      <c r="I472" s="61">
        <v>11.06</v>
      </c>
      <c r="J472" s="247">
        <v>1.7</v>
      </c>
      <c r="K472" s="248"/>
      <c r="L472" s="61">
        <v>12.76</v>
      </c>
    </row>
    <row r="473" spans="1:12">
      <c r="A473" s="59">
        <v>70763</v>
      </c>
      <c r="B473" s="245" t="s">
        <v>707</v>
      </c>
      <c r="C473" s="245"/>
      <c r="D473" s="245"/>
      <c r="E473" s="245"/>
      <c r="F473" s="245"/>
      <c r="G473" s="246" t="s">
        <v>383</v>
      </c>
      <c r="H473" s="246"/>
      <c r="I473" s="61">
        <v>12.25</v>
      </c>
      <c r="J473" s="247">
        <v>2.4300000000000002</v>
      </c>
      <c r="K473" s="248"/>
      <c r="L473" s="61">
        <v>14.68</v>
      </c>
    </row>
    <row r="474" spans="1:12">
      <c r="A474" s="59">
        <v>70764</v>
      </c>
      <c r="B474" s="245" t="s">
        <v>708</v>
      </c>
      <c r="C474" s="245"/>
      <c r="D474" s="245"/>
      <c r="E474" s="245"/>
      <c r="F474" s="245"/>
      <c r="G474" s="246" t="s">
        <v>383</v>
      </c>
      <c r="H474" s="246"/>
      <c r="I474" s="61">
        <v>15.73</v>
      </c>
      <c r="J474" s="247">
        <v>9.73</v>
      </c>
      <c r="K474" s="248"/>
      <c r="L474" s="61">
        <v>25.46</v>
      </c>
    </row>
    <row r="475" spans="1:12">
      <c r="A475" s="59">
        <v>70765</v>
      </c>
      <c r="B475" s="245" t="s">
        <v>709</v>
      </c>
      <c r="C475" s="245"/>
      <c r="D475" s="245"/>
      <c r="E475" s="245"/>
      <c r="F475" s="245"/>
      <c r="G475" s="246" t="s">
        <v>383</v>
      </c>
      <c r="H475" s="246"/>
      <c r="I475" s="61">
        <v>22.47</v>
      </c>
      <c r="J475" s="247">
        <v>9.73</v>
      </c>
      <c r="K475" s="248"/>
      <c r="L475" s="61">
        <v>32.200000000000003</v>
      </c>
    </row>
    <row r="476" spans="1:12">
      <c r="A476" s="59">
        <v>70769</v>
      </c>
      <c r="B476" s="245" t="s">
        <v>710</v>
      </c>
      <c r="C476" s="245"/>
      <c r="D476" s="245"/>
      <c r="E476" s="245"/>
      <c r="F476" s="245"/>
      <c r="G476" s="246" t="s">
        <v>281</v>
      </c>
      <c r="H476" s="246"/>
      <c r="I476" s="60">
        <v>1.75</v>
      </c>
      <c r="J476" s="247">
        <v>0</v>
      </c>
      <c r="K476" s="248"/>
      <c r="L476" s="60">
        <v>1.75</v>
      </c>
    </row>
    <row r="477" spans="1:12">
      <c r="A477" s="59">
        <v>70771</v>
      </c>
      <c r="B477" s="245" t="s">
        <v>711</v>
      </c>
      <c r="C477" s="245"/>
      <c r="D477" s="245"/>
      <c r="E477" s="245"/>
      <c r="F477" s="245"/>
      <c r="G477" s="246" t="s">
        <v>334</v>
      </c>
      <c r="H477" s="246"/>
      <c r="I477" s="61">
        <v>69.02</v>
      </c>
      <c r="J477" s="247">
        <v>2.4300000000000002</v>
      </c>
      <c r="K477" s="248"/>
      <c r="L477" s="61">
        <v>71.45</v>
      </c>
    </row>
    <row r="478" spans="1:12">
      <c r="A478" s="59">
        <v>70772</v>
      </c>
      <c r="B478" s="245" t="s">
        <v>712</v>
      </c>
      <c r="C478" s="245"/>
      <c r="D478" s="245"/>
      <c r="E478" s="245"/>
      <c r="F478" s="245"/>
      <c r="G478" s="246" t="s">
        <v>281</v>
      </c>
      <c r="H478" s="246"/>
      <c r="I478" s="61">
        <v>11.08</v>
      </c>
      <c r="J478" s="247">
        <v>0</v>
      </c>
      <c r="K478" s="248"/>
      <c r="L478" s="61">
        <v>11.08</v>
      </c>
    </row>
    <row r="479" spans="1:12">
      <c r="A479" s="59">
        <v>70776</v>
      </c>
      <c r="B479" s="245" t="s">
        <v>713</v>
      </c>
      <c r="C479" s="245"/>
      <c r="D479" s="245"/>
      <c r="E479" s="245"/>
      <c r="F479" s="245"/>
      <c r="G479" s="246" t="s">
        <v>281</v>
      </c>
      <c r="H479" s="246"/>
      <c r="I479" s="62">
        <v>342.3</v>
      </c>
      <c r="J479" s="249">
        <v>88.43</v>
      </c>
      <c r="K479" s="248"/>
      <c r="L479" s="62">
        <v>430.73</v>
      </c>
    </row>
    <row r="480" spans="1:12">
      <c r="A480" s="59">
        <v>70777</v>
      </c>
      <c r="B480" s="245" t="s">
        <v>714</v>
      </c>
      <c r="C480" s="245"/>
      <c r="D480" s="245"/>
      <c r="E480" s="245"/>
      <c r="F480" s="245"/>
      <c r="G480" s="246" t="s">
        <v>281</v>
      </c>
      <c r="H480" s="246"/>
      <c r="I480" s="62">
        <v>486.26</v>
      </c>
      <c r="J480" s="249">
        <v>88.43</v>
      </c>
      <c r="K480" s="248"/>
      <c r="L480" s="62">
        <v>574.69000000000005</v>
      </c>
    </row>
    <row r="481" spans="1:12">
      <c r="A481" s="59">
        <v>70778</v>
      </c>
      <c r="B481" s="245" t="s">
        <v>715</v>
      </c>
      <c r="C481" s="245"/>
      <c r="D481" s="245"/>
      <c r="E481" s="245"/>
      <c r="F481" s="245"/>
      <c r="G481" s="246" t="s">
        <v>281</v>
      </c>
      <c r="H481" s="246"/>
      <c r="I481" s="62">
        <v>340.15</v>
      </c>
      <c r="J481" s="249">
        <v>88.43</v>
      </c>
      <c r="K481" s="248"/>
      <c r="L481" s="62">
        <v>428.58</v>
      </c>
    </row>
    <row r="482" spans="1:12">
      <c r="A482" s="59">
        <v>70779</v>
      </c>
      <c r="B482" s="245" t="s">
        <v>716</v>
      </c>
      <c r="C482" s="245"/>
      <c r="D482" s="245"/>
      <c r="E482" s="245"/>
      <c r="F482" s="245"/>
      <c r="G482" s="246" t="s">
        <v>281</v>
      </c>
      <c r="H482" s="246"/>
      <c r="I482" s="62">
        <v>405.61</v>
      </c>
      <c r="J482" s="249">
        <v>88.43</v>
      </c>
      <c r="K482" s="248"/>
      <c r="L482" s="62">
        <v>494.04</v>
      </c>
    </row>
    <row r="483" spans="1:12">
      <c r="A483" s="59">
        <v>70790</v>
      </c>
      <c r="B483" s="245" t="s">
        <v>717</v>
      </c>
      <c r="C483" s="245"/>
      <c r="D483" s="245"/>
      <c r="E483" s="245"/>
      <c r="F483" s="245"/>
      <c r="G483" s="246" t="s">
        <v>281</v>
      </c>
      <c r="H483" s="246"/>
      <c r="I483" s="62">
        <v>204.77</v>
      </c>
      <c r="J483" s="249">
        <v>24.33</v>
      </c>
      <c r="K483" s="248"/>
      <c r="L483" s="62">
        <v>229.1</v>
      </c>
    </row>
    <row r="484" spans="1:12">
      <c r="A484" s="59">
        <v>70791</v>
      </c>
      <c r="B484" s="245" t="s">
        <v>718</v>
      </c>
      <c r="C484" s="245"/>
      <c r="D484" s="245"/>
      <c r="E484" s="245"/>
      <c r="F484" s="245"/>
      <c r="G484" s="246" t="s">
        <v>281</v>
      </c>
      <c r="H484" s="246"/>
      <c r="I484" s="62">
        <v>191.49</v>
      </c>
      <c r="J484" s="249">
        <v>36.5</v>
      </c>
      <c r="K484" s="248"/>
      <c r="L484" s="62">
        <v>227.99</v>
      </c>
    </row>
    <row r="485" spans="1:12">
      <c r="A485" s="59">
        <v>70820</v>
      </c>
      <c r="B485" s="245" t="s">
        <v>719</v>
      </c>
      <c r="C485" s="245"/>
      <c r="D485" s="245"/>
      <c r="E485" s="245"/>
      <c r="F485" s="245"/>
      <c r="G485" s="246" t="s">
        <v>281</v>
      </c>
      <c r="H485" s="246"/>
      <c r="I485" s="62">
        <v>120.63</v>
      </c>
      <c r="J485" s="249">
        <v>29.2</v>
      </c>
      <c r="K485" s="248"/>
      <c r="L485" s="62">
        <v>149.83000000000001</v>
      </c>
    </row>
    <row r="486" spans="1:12">
      <c r="A486" s="59">
        <v>70821</v>
      </c>
      <c r="B486" s="245" t="s">
        <v>720</v>
      </c>
      <c r="C486" s="245"/>
      <c r="D486" s="245"/>
      <c r="E486" s="245"/>
      <c r="F486" s="245"/>
      <c r="G486" s="246" t="s">
        <v>281</v>
      </c>
      <c r="H486" s="246"/>
      <c r="I486" s="62">
        <v>130.06</v>
      </c>
      <c r="J486" s="249">
        <v>31.63</v>
      </c>
      <c r="K486" s="248"/>
      <c r="L486" s="62">
        <v>161.69</v>
      </c>
    </row>
    <row r="487" spans="1:12">
      <c r="A487" s="59">
        <v>70822</v>
      </c>
      <c r="B487" s="245" t="s">
        <v>721</v>
      </c>
      <c r="C487" s="245"/>
      <c r="D487" s="245"/>
      <c r="E487" s="245"/>
      <c r="F487" s="245"/>
      <c r="G487" s="246" t="s">
        <v>281</v>
      </c>
      <c r="H487" s="246"/>
      <c r="I487" s="62">
        <v>168.01</v>
      </c>
      <c r="J487" s="249">
        <v>34.06</v>
      </c>
      <c r="K487" s="248"/>
      <c r="L487" s="62">
        <v>202.07</v>
      </c>
    </row>
    <row r="488" spans="1:12">
      <c r="A488" s="59">
        <v>70823</v>
      </c>
      <c r="B488" s="245" t="s">
        <v>722</v>
      </c>
      <c r="C488" s="245"/>
      <c r="D488" s="245"/>
      <c r="E488" s="245"/>
      <c r="F488" s="245"/>
      <c r="G488" s="246" t="s">
        <v>281</v>
      </c>
      <c r="H488" s="246"/>
      <c r="I488" s="62">
        <v>449</v>
      </c>
      <c r="J488" s="249">
        <v>36.5</v>
      </c>
      <c r="K488" s="248"/>
      <c r="L488" s="62">
        <v>485.5</v>
      </c>
    </row>
    <row r="489" spans="1:12">
      <c r="A489" s="59">
        <v>70835</v>
      </c>
      <c r="B489" s="245" t="s">
        <v>723</v>
      </c>
      <c r="C489" s="245"/>
      <c r="D489" s="245"/>
      <c r="E489" s="245"/>
      <c r="F489" s="245"/>
      <c r="G489" s="246" t="s">
        <v>281</v>
      </c>
      <c r="H489" s="246"/>
      <c r="I489" s="62">
        <v>340.15</v>
      </c>
      <c r="J489" s="249">
        <v>88.43</v>
      </c>
      <c r="K489" s="248"/>
      <c r="L489" s="62">
        <v>428.58</v>
      </c>
    </row>
    <row r="490" spans="1:12">
      <c r="A490" s="59">
        <v>70836</v>
      </c>
      <c r="B490" s="245" t="s">
        <v>724</v>
      </c>
      <c r="C490" s="245"/>
      <c r="D490" s="245"/>
      <c r="E490" s="245"/>
      <c r="F490" s="245"/>
      <c r="G490" s="246" t="s">
        <v>281</v>
      </c>
      <c r="H490" s="246"/>
      <c r="I490" s="62">
        <v>340.15</v>
      </c>
      <c r="J490" s="249">
        <v>88.43</v>
      </c>
      <c r="K490" s="248"/>
      <c r="L490" s="62">
        <v>428.58</v>
      </c>
    </row>
    <row r="491" spans="1:12">
      <c r="A491" s="59">
        <v>70837</v>
      </c>
      <c r="B491" s="245" t="s">
        <v>725</v>
      </c>
      <c r="C491" s="245"/>
      <c r="D491" s="245"/>
      <c r="E491" s="245"/>
      <c r="F491" s="245"/>
      <c r="G491" s="246" t="s">
        <v>281</v>
      </c>
      <c r="H491" s="246"/>
      <c r="I491" s="62">
        <v>340.15</v>
      </c>
      <c r="J491" s="249">
        <v>88.43</v>
      </c>
      <c r="K491" s="248"/>
      <c r="L491" s="62">
        <v>428.58</v>
      </c>
    </row>
    <row r="492" spans="1:12">
      <c r="A492" s="59">
        <v>70838</v>
      </c>
      <c r="B492" s="245" t="s">
        <v>726</v>
      </c>
      <c r="C492" s="245"/>
      <c r="D492" s="245"/>
      <c r="E492" s="245"/>
      <c r="F492" s="245"/>
      <c r="G492" s="246" t="s">
        <v>281</v>
      </c>
      <c r="H492" s="246"/>
      <c r="I492" s="62">
        <v>340.15</v>
      </c>
      <c r="J492" s="249">
        <v>88.43</v>
      </c>
      <c r="K492" s="248"/>
      <c r="L492" s="62">
        <v>428.58</v>
      </c>
    </row>
    <row r="493" spans="1:12">
      <c r="A493" s="59">
        <v>70839</v>
      </c>
      <c r="B493" s="245" t="s">
        <v>727</v>
      </c>
      <c r="C493" s="245"/>
      <c r="D493" s="245"/>
      <c r="E493" s="245"/>
      <c r="F493" s="245"/>
      <c r="G493" s="246" t="s">
        <v>281</v>
      </c>
      <c r="H493" s="246"/>
      <c r="I493" s="62">
        <v>340.15</v>
      </c>
      <c r="J493" s="249">
        <v>88.43</v>
      </c>
      <c r="K493" s="248"/>
      <c r="L493" s="62">
        <v>428.58</v>
      </c>
    </row>
    <row r="494" spans="1:12">
      <c r="A494" s="59">
        <v>70840</v>
      </c>
      <c r="B494" s="245" t="s">
        <v>728</v>
      </c>
      <c r="C494" s="245"/>
      <c r="D494" s="245"/>
      <c r="E494" s="245"/>
      <c r="F494" s="245"/>
      <c r="G494" s="246" t="s">
        <v>281</v>
      </c>
      <c r="H494" s="246"/>
      <c r="I494" s="62">
        <v>530.05999999999995</v>
      </c>
      <c r="J494" s="249">
        <v>88.43</v>
      </c>
      <c r="K494" s="248"/>
      <c r="L494" s="62">
        <v>618.49</v>
      </c>
    </row>
    <row r="495" spans="1:12">
      <c r="A495" s="59">
        <v>70842</v>
      </c>
      <c r="B495" s="245" t="s">
        <v>729</v>
      </c>
      <c r="C495" s="245"/>
      <c r="D495" s="245"/>
      <c r="E495" s="245"/>
      <c r="F495" s="245"/>
      <c r="G495" s="246" t="s">
        <v>281</v>
      </c>
      <c r="H495" s="246"/>
      <c r="I495" s="62">
        <v>572.61</v>
      </c>
      <c r="J495" s="249">
        <v>88.43</v>
      </c>
      <c r="K495" s="248"/>
      <c r="L495" s="62">
        <v>661.04</v>
      </c>
    </row>
    <row r="496" spans="1:12">
      <c r="A496" s="59">
        <v>70845</v>
      </c>
      <c r="B496" s="245" t="s">
        <v>730</v>
      </c>
      <c r="C496" s="245"/>
      <c r="D496" s="245"/>
      <c r="E496" s="245"/>
      <c r="F496" s="245"/>
      <c r="G496" s="246" t="s">
        <v>281</v>
      </c>
      <c r="H496" s="246"/>
      <c r="I496" s="61">
        <v>70.150000000000006</v>
      </c>
      <c r="J496" s="249">
        <v>55.96</v>
      </c>
      <c r="K496" s="248"/>
      <c r="L496" s="62">
        <v>126.11</v>
      </c>
    </row>
    <row r="497" spans="1:12">
      <c r="A497" s="59">
        <v>70857</v>
      </c>
      <c r="B497" s="245" t="s">
        <v>731</v>
      </c>
      <c r="C497" s="245"/>
      <c r="D497" s="245"/>
      <c r="E497" s="245"/>
      <c r="F497" s="245"/>
      <c r="G497" s="246" t="s">
        <v>281</v>
      </c>
      <c r="H497" s="246"/>
      <c r="I497" s="62">
        <v>112.04</v>
      </c>
      <c r="J497" s="249">
        <v>60.83</v>
      </c>
      <c r="K497" s="248"/>
      <c r="L497" s="62">
        <v>172.87</v>
      </c>
    </row>
    <row r="498" spans="1:12">
      <c r="A498" s="59">
        <v>70858</v>
      </c>
      <c r="B498" s="245" t="s">
        <v>732</v>
      </c>
      <c r="C498" s="245"/>
      <c r="D498" s="245"/>
      <c r="E498" s="245"/>
      <c r="F498" s="245"/>
      <c r="G498" s="246" t="s">
        <v>281</v>
      </c>
      <c r="H498" s="246"/>
      <c r="I498" s="62">
        <v>117.85</v>
      </c>
      <c r="J498" s="249">
        <v>65.69</v>
      </c>
      <c r="K498" s="248"/>
      <c r="L498" s="62">
        <v>183.54</v>
      </c>
    </row>
    <row r="499" spans="1:12">
      <c r="A499" s="59">
        <v>70859</v>
      </c>
      <c r="B499" s="245" t="s">
        <v>733</v>
      </c>
      <c r="C499" s="245"/>
      <c r="D499" s="245"/>
      <c r="E499" s="245"/>
      <c r="F499" s="245"/>
      <c r="G499" s="246" t="s">
        <v>281</v>
      </c>
      <c r="H499" s="246"/>
      <c r="I499" s="62">
        <v>194.98</v>
      </c>
      <c r="J499" s="249">
        <v>70.56</v>
      </c>
      <c r="K499" s="248"/>
      <c r="L499" s="62">
        <v>265.54000000000002</v>
      </c>
    </row>
    <row r="500" spans="1:12">
      <c r="A500" s="59">
        <v>70860</v>
      </c>
      <c r="B500" s="245" t="s">
        <v>734</v>
      </c>
      <c r="C500" s="245"/>
      <c r="D500" s="245"/>
      <c r="E500" s="245"/>
      <c r="F500" s="245"/>
      <c r="G500" s="246" t="s">
        <v>281</v>
      </c>
      <c r="H500" s="246"/>
      <c r="I500" s="62">
        <v>220.93</v>
      </c>
      <c r="J500" s="249">
        <v>75.42</v>
      </c>
      <c r="K500" s="248"/>
      <c r="L500" s="62">
        <v>296.35000000000002</v>
      </c>
    </row>
    <row r="501" spans="1:12">
      <c r="A501" s="59">
        <v>70861</v>
      </c>
      <c r="B501" s="245" t="s">
        <v>735</v>
      </c>
      <c r="C501" s="245"/>
      <c r="D501" s="245"/>
      <c r="E501" s="245"/>
      <c r="F501" s="245"/>
      <c r="G501" s="246" t="s">
        <v>281</v>
      </c>
      <c r="H501" s="246"/>
      <c r="I501" s="62">
        <v>296.04000000000002</v>
      </c>
      <c r="J501" s="249">
        <v>80.290000000000006</v>
      </c>
      <c r="K501" s="248"/>
      <c r="L501" s="62">
        <v>376.33</v>
      </c>
    </row>
    <row r="502" spans="1:12">
      <c r="A502" s="59">
        <v>70862</v>
      </c>
      <c r="B502" s="245" t="s">
        <v>736</v>
      </c>
      <c r="C502" s="245"/>
      <c r="D502" s="245"/>
      <c r="E502" s="245"/>
      <c r="F502" s="245"/>
      <c r="G502" s="246" t="s">
        <v>281</v>
      </c>
      <c r="H502" s="246"/>
      <c r="I502" s="62">
        <v>476.5</v>
      </c>
      <c r="J502" s="249">
        <v>90.02</v>
      </c>
      <c r="K502" s="248"/>
      <c r="L502" s="62">
        <v>566.52</v>
      </c>
    </row>
    <row r="503" spans="1:12">
      <c r="A503" s="59">
        <v>70880</v>
      </c>
      <c r="B503" s="245" t="s">
        <v>737</v>
      </c>
      <c r="C503" s="245"/>
      <c r="D503" s="245"/>
      <c r="E503" s="245"/>
      <c r="F503" s="245"/>
      <c r="G503" s="246" t="s">
        <v>281</v>
      </c>
      <c r="H503" s="246"/>
      <c r="I503" s="62">
        <v>261.04000000000002</v>
      </c>
      <c r="J503" s="249">
        <v>85.16</v>
      </c>
      <c r="K503" s="248"/>
      <c r="L503" s="62">
        <v>346.2</v>
      </c>
    </row>
    <row r="504" spans="1:12">
      <c r="A504" s="59">
        <v>70890</v>
      </c>
      <c r="B504" s="245" t="s">
        <v>738</v>
      </c>
      <c r="C504" s="245"/>
      <c r="D504" s="245"/>
      <c r="E504" s="245"/>
      <c r="F504" s="245"/>
      <c r="G504" s="246" t="s">
        <v>281</v>
      </c>
      <c r="H504" s="246"/>
      <c r="I504" s="61">
        <v>70.81</v>
      </c>
      <c r="J504" s="249">
        <v>55.96</v>
      </c>
      <c r="K504" s="248"/>
      <c r="L504" s="62">
        <v>126.77</v>
      </c>
    </row>
    <row r="505" spans="1:12">
      <c r="A505" s="59">
        <v>70891</v>
      </c>
      <c r="B505" s="245" t="s">
        <v>739</v>
      </c>
      <c r="C505" s="245"/>
      <c r="D505" s="245"/>
      <c r="E505" s="245"/>
      <c r="F505" s="245"/>
      <c r="G505" s="246" t="s">
        <v>281</v>
      </c>
      <c r="H505" s="246"/>
      <c r="I505" s="61">
        <v>68.47</v>
      </c>
      <c r="J505" s="249">
        <v>60.83</v>
      </c>
      <c r="K505" s="248"/>
      <c r="L505" s="62">
        <v>129.30000000000001</v>
      </c>
    </row>
    <row r="506" spans="1:12">
      <c r="A506" s="59">
        <v>70892</v>
      </c>
      <c r="B506" s="245" t="s">
        <v>740</v>
      </c>
      <c r="C506" s="245"/>
      <c r="D506" s="245"/>
      <c r="E506" s="245"/>
      <c r="F506" s="245"/>
      <c r="G506" s="246" t="s">
        <v>281</v>
      </c>
      <c r="H506" s="246"/>
      <c r="I506" s="61">
        <v>88.61</v>
      </c>
      <c r="J506" s="249">
        <v>65.69</v>
      </c>
      <c r="K506" s="248"/>
      <c r="L506" s="62">
        <v>154.30000000000001</v>
      </c>
    </row>
    <row r="507" spans="1:12">
      <c r="A507" s="59">
        <v>70893</v>
      </c>
      <c r="B507" s="245" t="s">
        <v>741</v>
      </c>
      <c r="C507" s="245"/>
      <c r="D507" s="245"/>
      <c r="E507" s="245"/>
      <c r="F507" s="245"/>
      <c r="G507" s="246" t="s">
        <v>281</v>
      </c>
      <c r="H507" s="246"/>
      <c r="I507" s="62">
        <v>118.7</v>
      </c>
      <c r="J507" s="249">
        <v>70.56</v>
      </c>
      <c r="K507" s="248"/>
      <c r="L507" s="62">
        <v>189.26</v>
      </c>
    </row>
    <row r="508" spans="1:12">
      <c r="A508" s="59">
        <v>70894</v>
      </c>
      <c r="B508" s="245" t="s">
        <v>742</v>
      </c>
      <c r="C508" s="245"/>
      <c r="D508" s="245"/>
      <c r="E508" s="245"/>
      <c r="F508" s="245"/>
      <c r="G508" s="246" t="s">
        <v>281</v>
      </c>
      <c r="H508" s="246"/>
      <c r="I508" s="62">
        <v>155.71</v>
      </c>
      <c r="J508" s="249">
        <v>75.42</v>
      </c>
      <c r="K508" s="248"/>
      <c r="L508" s="62">
        <v>231.13</v>
      </c>
    </row>
    <row r="509" spans="1:12">
      <c r="A509" s="59">
        <v>70910</v>
      </c>
      <c r="B509" s="245" t="s">
        <v>743</v>
      </c>
      <c r="C509" s="245"/>
      <c r="D509" s="245"/>
      <c r="E509" s="245"/>
      <c r="F509" s="245"/>
      <c r="G509" s="246" t="s">
        <v>281</v>
      </c>
      <c r="H509" s="246"/>
      <c r="I509" s="60">
        <v>0.66</v>
      </c>
      <c r="J509" s="247">
        <v>0</v>
      </c>
      <c r="K509" s="248"/>
      <c r="L509" s="60">
        <v>0.66</v>
      </c>
    </row>
    <row r="510" spans="1:12">
      <c r="A510" s="59">
        <v>70911</v>
      </c>
      <c r="B510" s="245" t="s">
        <v>744</v>
      </c>
      <c r="C510" s="245"/>
      <c r="D510" s="245"/>
      <c r="E510" s="245"/>
      <c r="F510" s="245"/>
      <c r="G510" s="246" t="s">
        <v>281</v>
      </c>
      <c r="H510" s="246"/>
      <c r="I510" s="60">
        <v>1.37</v>
      </c>
      <c r="J510" s="247">
        <v>0</v>
      </c>
      <c r="K510" s="248"/>
      <c r="L510" s="60">
        <v>1.37</v>
      </c>
    </row>
    <row r="511" spans="1:12">
      <c r="A511" s="59">
        <v>70920</v>
      </c>
      <c r="B511" s="245" t="s">
        <v>745</v>
      </c>
      <c r="C511" s="245"/>
      <c r="D511" s="245"/>
      <c r="E511" s="245"/>
      <c r="F511" s="245"/>
      <c r="G511" s="246" t="s">
        <v>281</v>
      </c>
      <c r="H511" s="246"/>
      <c r="I511" s="61">
        <v>16.440000000000001</v>
      </c>
      <c r="J511" s="247">
        <v>4.87</v>
      </c>
      <c r="K511" s="248"/>
      <c r="L511" s="61">
        <v>21.31</v>
      </c>
    </row>
    <row r="512" spans="1:12">
      <c r="A512" s="59">
        <v>70921</v>
      </c>
      <c r="B512" s="245" t="s">
        <v>746</v>
      </c>
      <c r="C512" s="245"/>
      <c r="D512" s="245"/>
      <c r="E512" s="245"/>
      <c r="F512" s="245"/>
      <c r="G512" s="246" t="s">
        <v>281</v>
      </c>
      <c r="H512" s="246"/>
      <c r="I512" s="61">
        <v>17.649999999999999</v>
      </c>
      <c r="J512" s="247">
        <v>4.87</v>
      </c>
      <c r="K512" s="248"/>
      <c r="L512" s="61">
        <v>22.52</v>
      </c>
    </row>
    <row r="513" spans="1:12">
      <c r="A513" s="59">
        <v>70922</v>
      </c>
      <c r="B513" s="245" t="s">
        <v>747</v>
      </c>
      <c r="C513" s="245"/>
      <c r="D513" s="245"/>
      <c r="E513" s="245"/>
      <c r="F513" s="245"/>
      <c r="G513" s="246" t="s">
        <v>281</v>
      </c>
      <c r="H513" s="246"/>
      <c r="I513" s="61">
        <v>18.760000000000002</v>
      </c>
      <c r="J513" s="247">
        <v>4.87</v>
      </c>
      <c r="K513" s="248"/>
      <c r="L513" s="61">
        <v>23.63</v>
      </c>
    </row>
    <row r="514" spans="1:12">
      <c r="A514" s="59">
        <v>70935</v>
      </c>
      <c r="B514" s="245" t="s">
        <v>748</v>
      </c>
      <c r="C514" s="245"/>
      <c r="D514" s="245"/>
      <c r="E514" s="245"/>
      <c r="F514" s="245"/>
      <c r="G514" s="246" t="s">
        <v>281</v>
      </c>
      <c r="H514" s="246"/>
      <c r="I514" s="60">
        <v>3.72</v>
      </c>
      <c r="J514" s="247">
        <v>4.38</v>
      </c>
      <c r="K514" s="248"/>
      <c r="L514" s="60">
        <v>8.1</v>
      </c>
    </row>
    <row r="515" spans="1:12">
      <c r="A515" s="59">
        <v>70936</v>
      </c>
      <c r="B515" s="245" t="s">
        <v>749</v>
      </c>
      <c r="C515" s="245"/>
      <c r="D515" s="245"/>
      <c r="E515" s="245"/>
      <c r="F515" s="245"/>
      <c r="G515" s="246" t="s">
        <v>281</v>
      </c>
      <c r="H515" s="246"/>
      <c r="I515" s="60">
        <v>3.6</v>
      </c>
      <c r="J515" s="247">
        <v>4.38</v>
      </c>
      <c r="K515" s="248"/>
      <c r="L515" s="60">
        <v>7.98</v>
      </c>
    </row>
    <row r="516" spans="1:12">
      <c r="A516" s="59">
        <v>70945</v>
      </c>
      <c r="B516" s="245" t="s">
        <v>750</v>
      </c>
      <c r="C516" s="245"/>
      <c r="D516" s="245"/>
      <c r="E516" s="245"/>
      <c r="F516" s="245"/>
      <c r="G516" s="246" t="s">
        <v>281</v>
      </c>
      <c r="H516" s="246"/>
      <c r="I516" s="60">
        <v>3.87</v>
      </c>
      <c r="J516" s="247">
        <v>6.32</v>
      </c>
      <c r="K516" s="248"/>
      <c r="L516" s="61">
        <v>10.19</v>
      </c>
    </row>
    <row r="517" spans="1:12">
      <c r="A517" s="59">
        <v>70946</v>
      </c>
      <c r="B517" s="245" t="s">
        <v>751</v>
      </c>
      <c r="C517" s="245"/>
      <c r="D517" s="245"/>
      <c r="E517" s="245"/>
      <c r="F517" s="245"/>
      <c r="G517" s="246" t="s">
        <v>281</v>
      </c>
      <c r="H517" s="246"/>
      <c r="I517" s="60">
        <v>3.61</v>
      </c>
      <c r="J517" s="247">
        <v>6.32</v>
      </c>
      <c r="K517" s="248"/>
      <c r="L517" s="60">
        <v>9.93</v>
      </c>
    </row>
    <row r="518" spans="1:12">
      <c r="A518" s="59">
        <v>70950</v>
      </c>
      <c r="B518" s="245" t="s">
        <v>752</v>
      </c>
      <c r="C518" s="245"/>
      <c r="D518" s="245"/>
      <c r="E518" s="245"/>
      <c r="F518" s="245"/>
      <c r="G518" s="246" t="s">
        <v>281</v>
      </c>
      <c r="H518" s="246"/>
      <c r="I518" s="60">
        <v>4.7300000000000004</v>
      </c>
      <c r="J518" s="247">
        <v>4.38</v>
      </c>
      <c r="K518" s="248"/>
      <c r="L518" s="60">
        <v>9.11</v>
      </c>
    </row>
    <row r="519" spans="1:12">
      <c r="A519" s="59">
        <v>70951</v>
      </c>
      <c r="B519" s="245" t="s">
        <v>753</v>
      </c>
      <c r="C519" s="245"/>
      <c r="D519" s="245"/>
      <c r="E519" s="245"/>
      <c r="F519" s="245"/>
      <c r="G519" s="246" t="s">
        <v>281</v>
      </c>
      <c r="H519" s="246"/>
      <c r="I519" s="60">
        <v>3.6</v>
      </c>
      <c r="J519" s="247">
        <v>4.38</v>
      </c>
      <c r="K519" s="248"/>
      <c r="L519" s="60">
        <v>7.98</v>
      </c>
    </row>
    <row r="520" spans="1:12">
      <c r="A520" s="59">
        <v>70960</v>
      </c>
      <c r="B520" s="245" t="s">
        <v>754</v>
      </c>
      <c r="C520" s="245"/>
      <c r="D520" s="245"/>
      <c r="E520" s="245"/>
      <c r="F520" s="245"/>
      <c r="G520" s="246" t="s">
        <v>281</v>
      </c>
      <c r="H520" s="246"/>
      <c r="I520" s="60">
        <v>3.87</v>
      </c>
      <c r="J520" s="247">
        <v>6.32</v>
      </c>
      <c r="K520" s="248"/>
      <c r="L520" s="61">
        <v>10.19</v>
      </c>
    </row>
    <row r="521" spans="1:12">
      <c r="A521" s="59">
        <v>70961</v>
      </c>
      <c r="B521" s="245" t="s">
        <v>755</v>
      </c>
      <c r="C521" s="245"/>
      <c r="D521" s="245"/>
      <c r="E521" s="245"/>
      <c r="F521" s="245"/>
      <c r="G521" s="246" t="s">
        <v>281</v>
      </c>
      <c r="H521" s="246"/>
      <c r="I521" s="60">
        <v>3.61</v>
      </c>
      <c r="J521" s="247">
        <v>6.32</v>
      </c>
      <c r="K521" s="248"/>
      <c r="L521" s="60">
        <v>9.93</v>
      </c>
    </row>
    <row r="522" spans="1:12">
      <c r="A522" s="59">
        <v>70970</v>
      </c>
      <c r="B522" s="245" t="s">
        <v>756</v>
      </c>
      <c r="C522" s="245"/>
      <c r="D522" s="245"/>
      <c r="E522" s="245"/>
      <c r="F522" s="245"/>
      <c r="G522" s="246" t="s">
        <v>281</v>
      </c>
      <c r="H522" s="246"/>
      <c r="I522" s="60">
        <v>3.6</v>
      </c>
      <c r="J522" s="247">
        <v>6.32</v>
      </c>
      <c r="K522" s="248"/>
      <c r="L522" s="60">
        <v>9.92</v>
      </c>
    </row>
    <row r="523" spans="1:12">
      <c r="A523" s="59">
        <v>70971</v>
      </c>
      <c r="B523" s="245" t="s">
        <v>757</v>
      </c>
      <c r="C523" s="245"/>
      <c r="D523" s="245"/>
      <c r="E523" s="245"/>
      <c r="F523" s="245"/>
      <c r="G523" s="246" t="s">
        <v>281</v>
      </c>
      <c r="H523" s="246"/>
      <c r="I523" s="60">
        <v>3.6</v>
      </c>
      <c r="J523" s="247">
        <v>6.32</v>
      </c>
      <c r="K523" s="248"/>
      <c r="L523" s="60">
        <v>9.92</v>
      </c>
    </row>
    <row r="524" spans="1:12">
      <c r="A524" s="59">
        <v>70980</v>
      </c>
      <c r="B524" s="245" t="s">
        <v>758</v>
      </c>
      <c r="C524" s="245"/>
      <c r="D524" s="245"/>
      <c r="E524" s="245"/>
      <c r="F524" s="245"/>
      <c r="G524" s="246" t="s">
        <v>281</v>
      </c>
      <c r="H524" s="246"/>
      <c r="I524" s="60">
        <v>4.2</v>
      </c>
      <c r="J524" s="247">
        <v>6.32</v>
      </c>
      <c r="K524" s="248"/>
      <c r="L524" s="61">
        <v>10.52</v>
      </c>
    </row>
    <row r="525" spans="1:12">
      <c r="A525" s="59">
        <v>70981</v>
      </c>
      <c r="B525" s="245" t="s">
        <v>759</v>
      </c>
      <c r="C525" s="245"/>
      <c r="D525" s="245"/>
      <c r="E525" s="245"/>
      <c r="F525" s="245"/>
      <c r="G525" s="246" t="s">
        <v>281</v>
      </c>
      <c r="H525" s="246"/>
      <c r="I525" s="60">
        <v>4.68</v>
      </c>
      <c r="J525" s="247">
        <v>6.32</v>
      </c>
      <c r="K525" s="248"/>
      <c r="L525" s="61">
        <v>11</v>
      </c>
    </row>
    <row r="526" spans="1:12">
      <c r="A526" s="59">
        <v>70985</v>
      </c>
      <c r="B526" s="245" t="s">
        <v>760</v>
      </c>
      <c r="C526" s="245"/>
      <c r="D526" s="245"/>
      <c r="E526" s="245"/>
      <c r="F526" s="245"/>
      <c r="G526" s="246" t="s">
        <v>281</v>
      </c>
      <c r="H526" s="246"/>
      <c r="I526" s="60">
        <v>3.79</v>
      </c>
      <c r="J526" s="249">
        <v>10.210000000000001</v>
      </c>
      <c r="K526" s="248"/>
      <c r="L526" s="61">
        <v>14</v>
      </c>
    </row>
    <row r="527" spans="1:12">
      <c r="A527" s="59">
        <v>70986</v>
      </c>
      <c r="B527" s="245" t="s">
        <v>761</v>
      </c>
      <c r="C527" s="245"/>
      <c r="D527" s="245"/>
      <c r="E527" s="245"/>
      <c r="F527" s="245"/>
      <c r="G527" s="246" t="s">
        <v>281</v>
      </c>
      <c r="H527" s="246"/>
      <c r="I527" s="60">
        <v>3.79</v>
      </c>
      <c r="J527" s="247">
        <v>8.27</v>
      </c>
      <c r="K527" s="248"/>
      <c r="L527" s="61">
        <v>12.06</v>
      </c>
    </row>
    <row r="528" spans="1:12">
      <c r="A528" s="59">
        <v>70990</v>
      </c>
      <c r="B528" s="245" t="s">
        <v>762</v>
      </c>
      <c r="C528" s="245"/>
      <c r="D528" s="245"/>
      <c r="E528" s="245"/>
      <c r="F528" s="245"/>
      <c r="G528" s="246" t="s">
        <v>281</v>
      </c>
      <c r="H528" s="246"/>
      <c r="I528" s="60">
        <v>4.5999999999999996</v>
      </c>
      <c r="J528" s="247">
        <v>8.27</v>
      </c>
      <c r="K528" s="248"/>
      <c r="L528" s="61">
        <v>12.87</v>
      </c>
    </row>
    <row r="529" spans="1:12">
      <c r="A529" s="59">
        <v>70991</v>
      </c>
      <c r="B529" s="245" t="s">
        <v>763</v>
      </c>
      <c r="C529" s="245"/>
      <c r="D529" s="245"/>
      <c r="E529" s="245"/>
      <c r="F529" s="245"/>
      <c r="G529" s="246" t="s">
        <v>281</v>
      </c>
      <c r="H529" s="246"/>
      <c r="I529" s="60">
        <v>4.68</v>
      </c>
      <c r="J529" s="247">
        <v>8.27</v>
      </c>
      <c r="K529" s="248"/>
      <c r="L529" s="61">
        <v>12.95</v>
      </c>
    </row>
    <row r="530" spans="1:12">
      <c r="A530" s="59">
        <v>70995</v>
      </c>
      <c r="B530" s="245" t="s">
        <v>764</v>
      </c>
      <c r="C530" s="245"/>
      <c r="D530" s="245"/>
      <c r="E530" s="245"/>
      <c r="F530" s="245"/>
      <c r="G530" s="246" t="s">
        <v>281</v>
      </c>
      <c r="H530" s="246"/>
      <c r="I530" s="60">
        <v>4.68</v>
      </c>
      <c r="J530" s="247">
        <v>8.27</v>
      </c>
      <c r="K530" s="248"/>
      <c r="L530" s="61">
        <v>12.95</v>
      </c>
    </row>
    <row r="531" spans="1:12">
      <c r="A531" s="59">
        <v>70996</v>
      </c>
      <c r="B531" s="245" t="s">
        <v>765</v>
      </c>
      <c r="C531" s="245"/>
      <c r="D531" s="245"/>
      <c r="E531" s="245"/>
      <c r="F531" s="245"/>
      <c r="G531" s="246" t="s">
        <v>281</v>
      </c>
      <c r="H531" s="246"/>
      <c r="I531" s="60">
        <v>4.5999999999999996</v>
      </c>
      <c r="J531" s="247">
        <v>8.27</v>
      </c>
      <c r="K531" s="248"/>
      <c r="L531" s="61">
        <v>12.87</v>
      </c>
    </row>
    <row r="532" spans="1:12">
      <c r="A532" s="59">
        <v>71000</v>
      </c>
      <c r="B532" s="245" t="s">
        <v>766</v>
      </c>
      <c r="C532" s="245"/>
      <c r="D532" s="245"/>
      <c r="E532" s="245"/>
      <c r="F532" s="245"/>
      <c r="G532" s="246" t="s">
        <v>281</v>
      </c>
      <c r="H532" s="246"/>
      <c r="I532" s="60">
        <v>4.93</v>
      </c>
      <c r="J532" s="249">
        <v>10.210000000000001</v>
      </c>
      <c r="K532" s="248"/>
      <c r="L532" s="61">
        <v>15.14</v>
      </c>
    </row>
    <row r="533" spans="1:12">
      <c r="A533" s="59">
        <v>71001</v>
      </c>
      <c r="B533" s="245" t="s">
        <v>767</v>
      </c>
      <c r="C533" s="245"/>
      <c r="D533" s="245"/>
      <c r="E533" s="245"/>
      <c r="F533" s="245"/>
      <c r="G533" s="246" t="s">
        <v>281</v>
      </c>
      <c r="H533" s="246"/>
      <c r="I533" s="60">
        <v>4.9000000000000004</v>
      </c>
      <c r="J533" s="249">
        <v>10.210000000000001</v>
      </c>
      <c r="K533" s="248"/>
      <c r="L533" s="61">
        <v>15.11</v>
      </c>
    </row>
    <row r="534" spans="1:12">
      <c r="A534" s="59">
        <v>71010</v>
      </c>
      <c r="B534" s="245" t="s">
        <v>768</v>
      </c>
      <c r="C534" s="245"/>
      <c r="D534" s="245"/>
      <c r="E534" s="245"/>
      <c r="F534" s="245"/>
      <c r="G534" s="246" t="s">
        <v>281</v>
      </c>
      <c r="H534" s="246"/>
      <c r="I534" s="60">
        <v>3.79</v>
      </c>
      <c r="J534" s="249">
        <v>12.17</v>
      </c>
      <c r="K534" s="248"/>
      <c r="L534" s="61">
        <v>15.96</v>
      </c>
    </row>
    <row r="535" spans="1:12">
      <c r="A535" s="59">
        <v>71011</v>
      </c>
      <c r="B535" s="245" t="s">
        <v>769</v>
      </c>
      <c r="C535" s="245"/>
      <c r="D535" s="245"/>
      <c r="E535" s="245"/>
      <c r="F535" s="245"/>
      <c r="G535" s="246" t="s">
        <v>281</v>
      </c>
      <c r="H535" s="246"/>
      <c r="I535" s="60">
        <v>3.79</v>
      </c>
      <c r="J535" s="249">
        <v>12.17</v>
      </c>
      <c r="K535" s="248"/>
      <c r="L535" s="61">
        <v>15.96</v>
      </c>
    </row>
    <row r="536" spans="1:12">
      <c r="A536" s="59">
        <v>71016</v>
      </c>
      <c r="B536" s="245" t="s">
        <v>770</v>
      </c>
      <c r="C536" s="245"/>
      <c r="D536" s="245"/>
      <c r="E536" s="245"/>
      <c r="F536" s="245"/>
      <c r="G536" s="246" t="s">
        <v>334</v>
      </c>
      <c r="H536" s="246"/>
      <c r="I536" s="60">
        <v>4.63</v>
      </c>
      <c r="J536" s="247">
        <v>9.73</v>
      </c>
      <c r="K536" s="248"/>
      <c r="L536" s="61">
        <v>14.36</v>
      </c>
    </row>
    <row r="537" spans="1:12">
      <c r="A537" s="59">
        <v>71020</v>
      </c>
      <c r="B537" s="245" t="s">
        <v>771</v>
      </c>
      <c r="C537" s="245"/>
      <c r="D537" s="245"/>
      <c r="E537" s="245"/>
      <c r="F537" s="245"/>
      <c r="G537" s="246" t="s">
        <v>281</v>
      </c>
      <c r="H537" s="246"/>
      <c r="I537" s="60">
        <v>3.35</v>
      </c>
      <c r="J537" s="249">
        <v>10.95</v>
      </c>
      <c r="K537" s="248"/>
      <c r="L537" s="61">
        <v>14.3</v>
      </c>
    </row>
    <row r="538" spans="1:12">
      <c r="A538" s="59">
        <v>71026</v>
      </c>
      <c r="B538" s="245" t="s">
        <v>772</v>
      </c>
      <c r="C538" s="245"/>
      <c r="D538" s="245"/>
      <c r="E538" s="245"/>
      <c r="F538" s="245"/>
      <c r="G538" s="246" t="s">
        <v>281</v>
      </c>
      <c r="H538" s="246"/>
      <c r="I538" s="60">
        <v>1.9</v>
      </c>
      <c r="J538" s="247">
        <v>1.22</v>
      </c>
      <c r="K538" s="248"/>
      <c r="L538" s="60">
        <v>3.12</v>
      </c>
    </row>
    <row r="539" spans="1:12">
      <c r="A539" s="59">
        <v>71030</v>
      </c>
      <c r="B539" s="245" t="s">
        <v>773</v>
      </c>
      <c r="C539" s="245"/>
      <c r="D539" s="245"/>
      <c r="E539" s="245"/>
      <c r="F539" s="245"/>
      <c r="G539" s="246" t="s">
        <v>281</v>
      </c>
      <c r="H539" s="246"/>
      <c r="I539" s="60">
        <v>1.92</v>
      </c>
      <c r="J539" s="247">
        <v>3.65</v>
      </c>
      <c r="K539" s="248"/>
      <c r="L539" s="60">
        <v>5.57</v>
      </c>
    </row>
    <row r="540" spans="1:12">
      <c r="A540" s="59">
        <v>71031</v>
      </c>
      <c r="B540" s="245" t="s">
        <v>774</v>
      </c>
      <c r="C540" s="245"/>
      <c r="D540" s="245"/>
      <c r="E540" s="245"/>
      <c r="F540" s="245"/>
      <c r="G540" s="246" t="s">
        <v>281</v>
      </c>
      <c r="H540" s="246"/>
      <c r="I540" s="60">
        <v>1.92</v>
      </c>
      <c r="J540" s="247">
        <v>3.65</v>
      </c>
      <c r="K540" s="248"/>
      <c r="L540" s="60">
        <v>5.57</v>
      </c>
    </row>
    <row r="541" spans="1:12">
      <c r="A541" s="59">
        <v>71032</v>
      </c>
      <c r="B541" s="245" t="s">
        <v>775</v>
      </c>
      <c r="C541" s="245"/>
      <c r="D541" s="245"/>
      <c r="E541" s="245"/>
      <c r="F541" s="245"/>
      <c r="G541" s="246" t="s">
        <v>281</v>
      </c>
      <c r="H541" s="246"/>
      <c r="I541" s="60">
        <v>2.4</v>
      </c>
      <c r="J541" s="247">
        <v>4.87</v>
      </c>
      <c r="K541" s="248"/>
      <c r="L541" s="60">
        <v>7.27</v>
      </c>
    </row>
    <row r="542" spans="1:12">
      <c r="A542" s="59">
        <v>71033</v>
      </c>
      <c r="B542" s="245" t="s">
        <v>776</v>
      </c>
      <c r="C542" s="245"/>
      <c r="D542" s="245"/>
      <c r="E542" s="245"/>
      <c r="F542" s="245"/>
      <c r="G542" s="246" t="s">
        <v>281</v>
      </c>
      <c r="H542" s="246"/>
      <c r="I542" s="60">
        <v>2.14</v>
      </c>
      <c r="J542" s="247">
        <v>4.87</v>
      </c>
      <c r="K542" s="248"/>
      <c r="L542" s="60">
        <v>7.01</v>
      </c>
    </row>
    <row r="543" spans="1:12">
      <c r="A543" s="59">
        <v>71034</v>
      </c>
      <c r="B543" s="245" t="s">
        <v>777</v>
      </c>
      <c r="C543" s="245"/>
      <c r="D543" s="245"/>
      <c r="E543" s="245"/>
      <c r="F543" s="245"/>
      <c r="G543" s="246" t="s">
        <v>281</v>
      </c>
      <c r="H543" s="246"/>
      <c r="I543" s="60">
        <v>3.45</v>
      </c>
      <c r="J543" s="247">
        <v>7.3</v>
      </c>
      <c r="K543" s="248"/>
      <c r="L543" s="61">
        <v>10.75</v>
      </c>
    </row>
    <row r="544" spans="1:12">
      <c r="A544" s="59">
        <v>71035</v>
      </c>
      <c r="B544" s="245" t="s">
        <v>778</v>
      </c>
      <c r="C544" s="245"/>
      <c r="D544" s="245"/>
      <c r="E544" s="245"/>
      <c r="F544" s="245"/>
      <c r="G544" s="246" t="s">
        <v>281</v>
      </c>
      <c r="H544" s="246"/>
      <c r="I544" s="60">
        <v>4.28</v>
      </c>
      <c r="J544" s="247">
        <v>7.3</v>
      </c>
      <c r="K544" s="248"/>
      <c r="L544" s="61">
        <v>11.58</v>
      </c>
    </row>
    <row r="545" spans="1:12">
      <c r="A545" s="59">
        <v>71036</v>
      </c>
      <c r="B545" s="245" t="s">
        <v>779</v>
      </c>
      <c r="C545" s="245"/>
      <c r="D545" s="245"/>
      <c r="E545" s="245"/>
      <c r="F545" s="245"/>
      <c r="G545" s="246" t="s">
        <v>281</v>
      </c>
      <c r="H545" s="246"/>
      <c r="I545" s="60">
        <v>5.45</v>
      </c>
      <c r="J545" s="247">
        <v>9.73</v>
      </c>
      <c r="K545" s="248"/>
      <c r="L545" s="61">
        <v>15.18</v>
      </c>
    </row>
    <row r="546" spans="1:12">
      <c r="A546" s="59">
        <v>71037</v>
      </c>
      <c r="B546" s="245" t="s">
        <v>780</v>
      </c>
      <c r="C546" s="245"/>
      <c r="D546" s="245"/>
      <c r="E546" s="245"/>
      <c r="F546" s="245"/>
      <c r="G546" s="246" t="s">
        <v>281</v>
      </c>
      <c r="H546" s="246"/>
      <c r="I546" s="60">
        <v>7.48</v>
      </c>
      <c r="J546" s="247">
        <v>9.73</v>
      </c>
      <c r="K546" s="248"/>
      <c r="L546" s="61">
        <v>17.21</v>
      </c>
    </row>
    <row r="547" spans="1:12">
      <c r="A547" s="59">
        <v>71038</v>
      </c>
      <c r="B547" s="245" t="s">
        <v>781</v>
      </c>
      <c r="C547" s="245"/>
      <c r="D547" s="245"/>
      <c r="E547" s="245"/>
      <c r="F547" s="245"/>
      <c r="G547" s="246" t="s">
        <v>281</v>
      </c>
      <c r="H547" s="246"/>
      <c r="I547" s="61">
        <v>11.44</v>
      </c>
      <c r="J547" s="249">
        <v>12.17</v>
      </c>
      <c r="K547" s="248"/>
      <c r="L547" s="61">
        <v>23.61</v>
      </c>
    </row>
    <row r="548" spans="1:12">
      <c r="A548" s="59">
        <v>71039</v>
      </c>
      <c r="B548" s="245" t="s">
        <v>782</v>
      </c>
      <c r="C548" s="245"/>
      <c r="D548" s="245"/>
      <c r="E548" s="245"/>
      <c r="F548" s="245"/>
      <c r="G548" s="246" t="s">
        <v>281</v>
      </c>
      <c r="H548" s="246"/>
      <c r="I548" s="61">
        <v>11.72</v>
      </c>
      <c r="J548" s="249">
        <v>12.17</v>
      </c>
      <c r="K548" s="248"/>
      <c r="L548" s="61">
        <v>23.89</v>
      </c>
    </row>
    <row r="549" spans="1:12">
      <c r="A549" s="59">
        <v>71040</v>
      </c>
      <c r="B549" s="245" t="s">
        <v>783</v>
      </c>
      <c r="C549" s="245"/>
      <c r="D549" s="245"/>
      <c r="E549" s="245"/>
      <c r="F549" s="245"/>
      <c r="G549" s="246" t="s">
        <v>281</v>
      </c>
      <c r="H549" s="246"/>
      <c r="I549" s="61">
        <v>13.65</v>
      </c>
      <c r="J549" s="249">
        <v>14.6</v>
      </c>
      <c r="K549" s="248"/>
      <c r="L549" s="61">
        <v>28.25</v>
      </c>
    </row>
    <row r="550" spans="1:12">
      <c r="A550" s="59">
        <v>71041</v>
      </c>
      <c r="B550" s="245" t="s">
        <v>784</v>
      </c>
      <c r="C550" s="245"/>
      <c r="D550" s="245"/>
      <c r="E550" s="245"/>
      <c r="F550" s="245"/>
      <c r="G550" s="246" t="s">
        <v>281</v>
      </c>
      <c r="H550" s="246"/>
      <c r="I550" s="61">
        <v>19.989999999999998</v>
      </c>
      <c r="J550" s="249">
        <v>14.6</v>
      </c>
      <c r="K550" s="248"/>
      <c r="L550" s="61">
        <v>34.590000000000003</v>
      </c>
    </row>
    <row r="551" spans="1:12">
      <c r="A551" s="59">
        <v>71043</v>
      </c>
      <c r="B551" s="245" t="s">
        <v>785</v>
      </c>
      <c r="C551" s="245"/>
      <c r="D551" s="245"/>
      <c r="E551" s="245"/>
      <c r="F551" s="245"/>
      <c r="G551" s="246" t="s">
        <v>334</v>
      </c>
      <c r="H551" s="246"/>
      <c r="I551" s="60">
        <v>1.95</v>
      </c>
      <c r="J551" s="247">
        <v>7.06</v>
      </c>
      <c r="K551" s="248"/>
      <c r="L551" s="60">
        <v>9.01</v>
      </c>
    </row>
    <row r="552" spans="1:12">
      <c r="A552" s="59">
        <v>71060</v>
      </c>
      <c r="B552" s="245" t="s">
        <v>786</v>
      </c>
      <c r="C552" s="245"/>
      <c r="D552" s="245"/>
      <c r="E552" s="245"/>
      <c r="F552" s="245"/>
      <c r="G552" s="246" t="s">
        <v>281</v>
      </c>
      <c r="H552" s="246"/>
      <c r="I552" s="61">
        <v>67.3</v>
      </c>
      <c r="J552" s="249">
        <v>48.66</v>
      </c>
      <c r="K552" s="248"/>
      <c r="L552" s="62">
        <v>115.96</v>
      </c>
    </row>
    <row r="553" spans="1:12">
      <c r="A553" s="59">
        <v>71061</v>
      </c>
      <c r="B553" s="245" t="s">
        <v>787</v>
      </c>
      <c r="C553" s="245"/>
      <c r="D553" s="245"/>
      <c r="E553" s="245"/>
      <c r="F553" s="245"/>
      <c r="G553" s="246" t="s">
        <v>281</v>
      </c>
      <c r="H553" s="246"/>
      <c r="I553" s="61">
        <v>70.540000000000006</v>
      </c>
      <c r="J553" s="249">
        <v>51.09</v>
      </c>
      <c r="K553" s="248"/>
      <c r="L553" s="62">
        <v>121.63</v>
      </c>
    </row>
    <row r="554" spans="1:12">
      <c r="A554" s="59">
        <v>71062</v>
      </c>
      <c r="B554" s="245" t="s">
        <v>788</v>
      </c>
      <c r="C554" s="245"/>
      <c r="D554" s="245"/>
      <c r="E554" s="245"/>
      <c r="F554" s="245"/>
      <c r="G554" s="246" t="s">
        <v>281</v>
      </c>
      <c r="H554" s="246"/>
      <c r="I554" s="61">
        <v>77.87</v>
      </c>
      <c r="J554" s="249">
        <v>53.53</v>
      </c>
      <c r="K554" s="248"/>
      <c r="L554" s="62">
        <v>131.4</v>
      </c>
    </row>
    <row r="555" spans="1:12">
      <c r="A555" s="59">
        <v>71063</v>
      </c>
      <c r="B555" s="245" t="s">
        <v>789</v>
      </c>
      <c r="C555" s="245"/>
      <c r="D555" s="245"/>
      <c r="E555" s="245"/>
      <c r="F555" s="245"/>
      <c r="G555" s="246" t="s">
        <v>281</v>
      </c>
      <c r="H555" s="246"/>
      <c r="I555" s="61">
        <v>94.38</v>
      </c>
      <c r="J555" s="249">
        <v>55.96</v>
      </c>
      <c r="K555" s="248"/>
      <c r="L555" s="62">
        <v>150.34</v>
      </c>
    </row>
    <row r="556" spans="1:12">
      <c r="A556" s="59">
        <v>71064</v>
      </c>
      <c r="B556" s="245" t="s">
        <v>790</v>
      </c>
      <c r="C556" s="245"/>
      <c r="D556" s="245"/>
      <c r="E556" s="245"/>
      <c r="F556" s="245"/>
      <c r="G556" s="246" t="s">
        <v>281</v>
      </c>
      <c r="H556" s="246"/>
      <c r="I556" s="62">
        <v>149.30000000000001</v>
      </c>
      <c r="J556" s="249">
        <v>58.39</v>
      </c>
      <c r="K556" s="248"/>
      <c r="L556" s="62">
        <v>207.69</v>
      </c>
    </row>
    <row r="557" spans="1:12">
      <c r="A557" s="59">
        <v>71070</v>
      </c>
      <c r="B557" s="245" t="s">
        <v>791</v>
      </c>
      <c r="C557" s="245"/>
      <c r="D557" s="245"/>
      <c r="E557" s="245"/>
      <c r="F557" s="245"/>
      <c r="G557" s="246" t="s">
        <v>281</v>
      </c>
      <c r="H557" s="246"/>
      <c r="I557" s="62">
        <v>221.09</v>
      </c>
      <c r="J557" s="249">
        <v>60.83</v>
      </c>
      <c r="K557" s="248"/>
      <c r="L557" s="62">
        <v>281.92</v>
      </c>
    </row>
    <row r="558" spans="1:12">
      <c r="A558" s="59">
        <v>71071</v>
      </c>
      <c r="B558" s="245" t="s">
        <v>792</v>
      </c>
      <c r="C558" s="245"/>
      <c r="D558" s="245"/>
      <c r="E558" s="245"/>
      <c r="F558" s="245"/>
      <c r="G558" s="246" t="s">
        <v>281</v>
      </c>
      <c r="H558" s="246"/>
      <c r="I558" s="62">
        <v>341.78</v>
      </c>
      <c r="J558" s="249">
        <v>63.26</v>
      </c>
      <c r="K558" s="248"/>
      <c r="L558" s="62">
        <v>405.04</v>
      </c>
    </row>
    <row r="559" spans="1:12">
      <c r="A559" s="59">
        <v>71072</v>
      </c>
      <c r="B559" s="245" t="s">
        <v>793</v>
      </c>
      <c r="C559" s="245"/>
      <c r="D559" s="245"/>
      <c r="E559" s="245"/>
      <c r="F559" s="245"/>
      <c r="G559" s="246" t="s">
        <v>281</v>
      </c>
      <c r="H559" s="246"/>
      <c r="I559" s="62">
        <v>511.02</v>
      </c>
      <c r="J559" s="249">
        <v>65.69</v>
      </c>
      <c r="K559" s="248"/>
      <c r="L559" s="62">
        <v>576.71</v>
      </c>
    </row>
    <row r="560" spans="1:12">
      <c r="A560" s="59">
        <v>71100</v>
      </c>
      <c r="B560" s="245" t="s">
        <v>794</v>
      </c>
      <c r="C560" s="245"/>
      <c r="D560" s="245"/>
      <c r="E560" s="245"/>
      <c r="F560" s="245"/>
      <c r="G560" s="246" t="s">
        <v>281</v>
      </c>
      <c r="H560" s="246"/>
      <c r="I560" s="60">
        <v>0.84</v>
      </c>
      <c r="J560" s="247">
        <v>2.4300000000000002</v>
      </c>
      <c r="K560" s="248"/>
      <c r="L560" s="60">
        <v>3.27</v>
      </c>
    </row>
    <row r="561" spans="1:12">
      <c r="A561" s="59">
        <v>71101</v>
      </c>
      <c r="B561" s="245" t="s">
        <v>795</v>
      </c>
      <c r="C561" s="245"/>
      <c r="D561" s="245"/>
      <c r="E561" s="245"/>
      <c r="F561" s="245"/>
      <c r="G561" s="246" t="s">
        <v>281</v>
      </c>
      <c r="H561" s="246"/>
      <c r="I561" s="60">
        <v>0.84</v>
      </c>
      <c r="J561" s="247">
        <v>2.4300000000000002</v>
      </c>
      <c r="K561" s="248"/>
      <c r="L561" s="60">
        <v>3.27</v>
      </c>
    </row>
    <row r="562" spans="1:12">
      <c r="A562" s="59">
        <v>71110</v>
      </c>
      <c r="B562" s="245" t="s">
        <v>796</v>
      </c>
      <c r="C562" s="245"/>
      <c r="D562" s="245"/>
      <c r="E562" s="245"/>
      <c r="F562" s="245"/>
      <c r="G562" s="246" t="s">
        <v>281</v>
      </c>
      <c r="H562" s="246"/>
      <c r="I562" s="62">
        <v>147.71</v>
      </c>
      <c r="J562" s="249">
        <v>11.19</v>
      </c>
      <c r="K562" s="248"/>
      <c r="L562" s="62">
        <v>158.9</v>
      </c>
    </row>
    <row r="563" spans="1:12">
      <c r="A563" s="59">
        <v>71111</v>
      </c>
      <c r="B563" s="245" t="s">
        <v>797</v>
      </c>
      <c r="C563" s="245"/>
      <c r="D563" s="245"/>
      <c r="E563" s="245"/>
      <c r="F563" s="245"/>
      <c r="G563" s="246" t="s">
        <v>281</v>
      </c>
      <c r="H563" s="246"/>
      <c r="I563" s="61">
        <v>19.899999999999999</v>
      </c>
      <c r="J563" s="247">
        <v>4.87</v>
      </c>
      <c r="K563" s="248"/>
      <c r="L563" s="61">
        <v>24.77</v>
      </c>
    </row>
    <row r="564" spans="1:12">
      <c r="A564" s="59">
        <v>71115</v>
      </c>
      <c r="B564" s="245" t="s">
        <v>798</v>
      </c>
      <c r="C564" s="245"/>
      <c r="D564" s="245"/>
      <c r="E564" s="245"/>
      <c r="F564" s="245"/>
      <c r="G564" s="246" t="s">
        <v>281</v>
      </c>
      <c r="H564" s="246"/>
      <c r="I564" s="61">
        <v>12.97</v>
      </c>
      <c r="J564" s="247">
        <v>3.89</v>
      </c>
      <c r="K564" s="248"/>
      <c r="L564" s="61">
        <v>16.86</v>
      </c>
    </row>
    <row r="565" spans="1:12">
      <c r="A565" s="59">
        <v>71120</v>
      </c>
      <c r="B565" s="245" t="s">
        <v>799</v>
      </c>
      <c r="C565" s="245"/>
      <c r="D565" s="245"/>
      <c r="E565" s="245"/>
      <c r="F565" s="245"/>
      <c r="G565" s="246" t="s">
        <v>281</v>
      </c>
      <c r="H565" s="246"/>
      <c r="I565" s="60">
        <v>1.83</v>
      </c>
      <c r="J565" s="247">
        <v>2.4300000000000002</v>
      </c>
      <c r="K565" s="248"/>
      <c r="L565" s="60">
        <v>4.26</v>
      </c>
    </row>
    <row r="566" spans="1:12">
      <c r="A566" s="59">
        <v>71121</v>
      </c>
      <c r="B566" s="245" t="s">
        <v>800</v>
      </c>
      <c r="C566" s="245"/>
      <c r="D566" s="245"/>
      <c r="E566" s="245"/>
      <c r="F566" s="245"/>
      <c r="G566" s="246" t="s">
        <v>281</v>
      </c>
      <c r="H566" s="246"/>
      <c r="I566" s="60">
        <v>3.22</v>
      </c>
      <c r="J566" s="247">
        <v>3.17</v>
      </c>
      <c r="K566" s="248"/>
      <c r="L566" s="60">
        <v>6.39</v>
      </c>
    </row>
    <row r="567" spans="1:12">
      <c r="A567" s="59">
        <v>71122</v>
      </c>
      <c r="B567" s="245" t="s">
        <v>801</v>
      </c>
      <c r="C567" s="245"/>
      <c r="D567" s="245"/>
      <c r="E567" s="245"/>
      <c r="F567" s="245"/>
      <c r="G567" s="246" t="s">
        <v>281</v>
      </c>
      <c r="H567" s="246"/>
      <c r="I567" s="60">
        <v>3.24</v>
      </c>
      <c r="J567" s="247">
        <v>3.41</v>
      </c>
      <c r="K567" s="248"/>
      <c r="L567" s="60">
        <v>6.65</v>
      </c>
    </row>
    <row r="568" spans="1:12">
      <c r="A568" s="59">
        <v>71123</v>
      </c>
      <c r="B568" s="245" t="s">
        <v>802</v>
      </c>
      <c r="C568" s="245"/>
      <c r="D568" s="245"/>
      <c r="E568" s="245"/>
      <c r="F568" s="245"/>
      <c r="G568" s="246" t="s">
        <v>281</v>
      </c>
      <c r="H568" s="246"/>
      <c r="I568" s="60">
        <v>8.39</v>
      </c>
      <c r="J568" s="247">
        <v>7.3</v>
      </c>
      <c r="K568" s="248"/>
      <c r="L568" s="61">
        <v>15.69</v>
      </c>
    </row>
    <row r="569" spans="1:12">
      <c r="A569" s="59">
        <v>71124</v>
      </c>
      <c r="B569" s="245" t="s">
        <v>803</v>
      </c>
      <c r="C569" s="245"/>
      <c r="D569" s="245"/>
      <c r="E569" s="245"/>
      <c r="F569" s="245"/>
      <c r="G569" s="246" t="s">
        <v>281</v>
      </c>
      <c r="H569" s="246"/>
      <c r="I569" s="60">
        <v>9.4</v>
      </c>
      <c r="J569" s="247">
        <v>8.52</v>
      </c>
      <c r="K569" s="248"/>
      <c r="L569" s="61">
        <v>17.920000000000002</v>
      </c>
    </row>
    <row r="570" spans="1:12">
      <c r="A570" s="59">
        <v>71125</v>
      </c>
      <c r="B570" s="245" t="s">
        <v>804</v>
      </c>
      <c r="C570" s="245"/>
      <c r="D570" s="245"/>
      <c r="E570" s="245"/>
      <c r="F570" s="245"/>
      <c r="G570" s="246" t="s">
        <v>281</v>
      </c>
      <c r="H570" s="246"/>
      <c r="I570" s="61">
        <v>15.23</v>
      </c>
      <c r="J570" s="249">
        <v>11.43</v>
      </c>
      <c r="K570" s="248"/>
      <c r="L570" s="61">
        <v>26.66</v>
      </c>
    </row>
    <row r="571" spans="1:12">
      <c r="A571" s="59">
        <v>71126</v>
      </c>
      <c r="B571" s="245" t="s">
        <v>805</v>
      </c>
      <c r="C571" s="245"/>
      <c r="D571" s="245"/>
      <c r="E571" s="245"/>
      <c r="F571" s="245"/>
      <c r="G571" s="246" t="s">
        <v>281</v>
      </c>
      <c r="H571" s="246"/>
      <c r="I571" s="61">
        <v>34.99</v>
      </c>
      <c r="J571" s="249">
        <v>24.33</v>
      </c>
      <c r="K571" s="248"/>
      <c r="L571" s="61">
        <v>59.32</v>
      </c>
    </row>
    <row r="572" spans="1:12">
      <c r="A572" s="59">
        <v>71127</v>
      </c>
      <c r="B572" s="245" t="s">
        <v>806</v>
      </c>
      <c r="C572" s="245"/>
      <c r="D572" s="245"/>
      <c r="E572" s="245"/>
      <c r="F572" s="245"/>
      <c r="G572" s="246" t="s">
        <v>281</v>
      </c>
      <c r="H572" s="246"/>
      <c r="I572" s="61">
        <v>55.94</v>
      </c>
      <c r="J572" s="249">
        <v>36.5</v>
      </c>
      <c r="K572" s="248"/>
      <c r="L572" s="61">
        <v>92.44</v>
      </c>
    </row>
    <row r="573" spans="1:12">
      <c r="A573" s="59">
        <v>71128</v>
      </c>
      <c r="B573" s="245" t="s">
        <v>807</v>
      </c>
      <c r="C573" s="245"/>
      <c r="D573" s="245"/>
      <c r="E573" s="245"/>
      <c r="F573" s="245"/>
      <c r="G573" s="246" t="s">
        <v>281</v>
      </c>
      <c r="H573" s="246"/>
      <c r="I573" s="61">
        <v>83.4</v>
      </c>
      <c r="J573" s="249">
        <v>43.79</v>
      </c>
      <c r="K573" s="248"/>
      <c r="L573" s="62">
        <v>127.19</v>
      </c>
    </row>
    <row r="574" spans="1:12">
      <c r="A574" s="59">
        <v>71140</v>
      </c>
      <c r="B574" s="245" t="s">
        <v>808</v>
      </c>
      <c r="C574" s="245"/>
      <c r="D574" s="245"/>
      <c r="E574" s="245"/>
      <c r="F574" s="245"/>
      <c r="G574" s="246" t="s">
        <v>281</v>
      </c>
      <c r="H574" s="246"/>
      <c r="I574" s="60">
        <v>1.1200000000000001</v>
      </c>
      <c r="J574" s="247">
        <v>1.7</v>
      </c>
      <c r="K574" s="248"/>
      <c r="L574" s="60">
        <v>2.82</v>
      </c>
    </row>
    <row r="575" spans="1:12">
      <c r="A575" s="59">
        <v>71141</v>
      </c>
      <c r="B575" s="245" t="s">
        <v>809</v>
      </c>
      <c r="C575" s="245"/>
      <c r="D575" s="245"/>
      <c r="E575" s="245"/>
      <c r="F575" s="245"/>
      <c r="G575" s="246" t="s">
        <v>281</v>
      </c>
      <c r="H575" s="246"/>
      <c r="I575" s="60">
        <v>1.2</v>
      </c>
      <c r="J575" s="247">
        <v>2.4300000000000002</v>
      </c>
      <c r="K575" s="248"/>
      <c r="L575" s="60">
        <v>3.63</v>
      </c>
    </row>
    <row r="576" spans="1:12">
      <c r="A576" s="59">
        <v>71142</v>
      </c>
      <c r="B576" s="245" t="s">
        <v>810</v>
      </c>
      <c r="C576" s="245"/>
      <c r="D576" s="245"/>
      <c r="E576" s="245"/>
      <c r="F576" s="245"/>
      <c r="G576" s="246" t="s">
        <v>281</v>
      </c>
      <c r="H576" s="246"/>
      <c r="I576" s="60">
        <v>2.0099999999999998</v>
      </c>
      <c r="J576" s="247">
        <v>3.17</v>
      </c>
      <c r="K576" s="248"/>
      <c r="L576" s="60">
        <v>5.18</v>
      </c>
    </row>
    <row r="577" spans="1:12">
      <c r="A577" s="59">
        <v>71143</v>
      </c>
      <c r="B577" s="245" t="s">
        <v>811</v>
      </c>
      <c r="C577" s="245"/>
      <c r="D577" s="245"/>
      <c r="E577" s="245"/>
      <c r="F577" s="245"/>
      <c r="G577" s="246" t="s">
        <v>281</v>
      </c>
      <c r="H577" s="246"/>
      <c r="I577" s="60">
        <v>3.21</v>
      </c>
      <c r="J577" s="247">
        <v>4.87</v>
      </c>
      <c r="K577" s="248"/>
      <c r="L577" s="60">
        <v>8.08</v>
      </c>
    </row>
    <row r="578" spans="1:12">
      <c r="A578" s="59">
        <v>71144</v>
      </c>
      <c r="B578" s="245" t="s">
        <v>812</v>
      </c>
      <c r="C578" s="245"/>
      <c r="D578" s="245"/>
      <c r="E578" s="245"/>
      <c r="F578" s="245"/>
      <c r="G578" s="246" t="s">
        <v>281</v>
      </c>
      <c r="H578" s="246"/>
      <c r="I578" s="60">
        <v>3.45</v>
      </c>
      <c r="J578" s="247">
        <v>9.43</v>
      </c>
      <c r="K578" s="248"/>
      <c r="L578" s="61">
        <v>12.88</v>
      </c>
    </row>
    <row r="579" spans="1:12">
      <c r="A579" s="59">
        <v>71145</v>
      </c>
      <c r="B579" s="245" t="s">
        <v>813</v>
      </c>
      <c r="C579" s="245"/>
      <c r="D579" s="245"/>
      <c r="E579" s="245"/>
      <c r="F579" s="245"/>
      <c r="G579" s="246" t="s">
        <v>281</v>
      </c>
      <c r="H579" s="246"/>
      <c r="I579" s="60">
        <v>5.4</v>
      </c>
      <c r="J579" s="247">
        <v>9.25</v>
      </c>
      <c r="K579" s="248"/>
      <c r="L579" s="61">
        <v>14.65</v>
      </c>
    </row>
    <row r="580" spans="1:12">
      <c r="A580" s="59">
        <v>71146</v>
      </c>
      <c r="B580" s="245" t="s">
        <v>814</v>
      </c>
      <c r="C580" s="245"/>
      <c r="D580" s="245"/>
      <c r="E580" s="245"/>
      <c r="F580" s="245"/>
      <c r="G580" s="246" t="s">
        <v>281</v>
      </c>
      <c r="H580" s="246"/>
      <c r="I580" s="61">
        <v>13.1</v>
      </c>
      <c r="J580" s="249">
        <v>19.46</v>
      </c>
      <c r="K580" s="248"/>
      <c r="L580" s="61">
        <v>32.56</v>
      </c>
    </row>
    <row r="581" spans="1:12">
      <c r="A581" s="59">
        <v>71147</v>
      </c>
      <c r="B581" s="245" t="s">
        <v>815</v>
      </c>
      <c r="C581" s="245"/>
      <c r="D581" s="245"/>
      <c r="E581" s="245"/>
      <c r="F581" s="245"/>
      <c r="G581" s="246" t="s">
        <v>281</v>
      </c>
      <c r="H581" s="246"/>
      <c r="I581" s="61">
        <v>17.43</v>
      </c>
      <c r="J581" s="249">
        <v>24.33</v>
      </c>
      <c r="K581" s="248"/>
      <c r="L581" s="61">
        <v>41.76</v>
      </c>
    </row>
    <row r="582" spans="1:12">
      <c r="A582" s="59">
        <v>71148</v>
      </c>
      <c r="B582" s="245" t="s">
        <v>816</v>
      </c>
      <c r="C582" s="245"/>
      <c r="D582" s="245"/>
      <c r="E582" s="245"/>
      <c r="F582" s="245"/>
      <c r="G582" s="246" t="s">
        <v>281</v>
      </c>
      <c r="H582" s="246"/>
      <c r="I582" s="61">
        <v>34</v>
      </c>
      <c r="J582" s="249">
        <v>29.2</v>
      </c>
      <c r="K582" s="248"/>
      <c r="L582" s="61">
        <v>63.2</v>
      </c>
    </row>
    <row r="583" spans="1:12">
      <c r="A583" s="59">
        <v>71150</v>
      </c>
      <c r="B583" s="245" t="s">
        <v>817</v>
      </c>
      <c r="C583" s="245"/>
      <c r="D583" s="245"/>
      <c r="E583" s="245"/>
      <c r="F583" s="245"/>
      <c r="G583" s="246" t="s">
        <v>281</v>
      </c>
      <c r="H583" s="246"/>
      <c r="I583" s="60">
        <v>3.11</v>
      </c>
      <c r="J583" s="247">
        <v>2.4300000000000002</v>
      </c>
      <c r="K583" s="248"/>
      <c r="L583" s="60">
        <v>5.54</v>
      </c>
    </row>
    <row r="584" spans="1:12">
      <c r="A584" s="59">
        <v>71151</v>
      </c>
      <c r="B584" s="245" t="s">
        <v>818</v>
      </c>
      <c r="C584" s="245"/>
      <c r="D584" s="245"/>
      <c r="E584" s="245"/>
      <c r="F584" s="245"/>
      <c r="G584" s="246" t="s">
        <v>281</v>
      </c>
      <c r="H584" s="246"/>
      <c r="I584" s="60">
        <v>4.5199999999999996</v>
      </c>
      <c r="J584" s="247">
        <v>3.17</v>
      </c>
      <c r="K584" s="248"/>
      <c r="L584" s="60">
        <v>7.69</v>
      </c>
    </row>
    <row r="585" spans="1:12">
      <c r="A585" s="59">
        <v>71152</v>
      </c>
      <c r="B585" s="245" t="s">
        <v>819</v>
      </c>
      <c r="C585" s="245"/>
      <c r="D585" s="245"/>
      <c r="E585" s="245"/>
      <c r="F585" s="245"/>
      <c r="G585" s="246" t="s">
        <v>281</v>
      </c>
      <c r="H585" s="246"/>
      <c r="I585" s="60">
        <v>4.8899999999999997</v>
      </c>
      <c r="J585" s="247">
        <v>3.41</v>
      </c>
      <c r="K585" s="248"/>
      <c r="L585" s="60">
        <v>8.3000000000000007</v>
      </c>
    </row>
    <row r="586" spans="1:12">
      <c r="A586" s="59">
        <v>71153</v>
      </c>
      <c r="B586" s="245" t="s">
        <v>820</v>
      </c>
      <c r="C586" s="245"/>
      <c r="D586" s="245"/>
      <c r="E586" s="245"/>
      <c r="F586" s="245"/>
      <c r="G586" s="246" t="s">
        <v>281</v>
      </c>
      <c r="H586" s="246"/>
      <c r="I586" s="60">
        <v>9.57</v>
      </c>
      <c r="J586" s="247">
        <v>7.3</v>
      </c>
      <c r="K586" s="248"/>
      <c r="L586" s="61">
        <v>16.87</v>
      </c>
    </row>
    <row r="587" spans="1:12">
      <c r="A587" s="59">
        <v>71154</v>
      </c>
      <c r="B587" s="245" t="s">
        <v>821</v>
      </c>
      <c r="C587" s="245"/>
      <c r="D587" s="245"/>
      <c r="E587" s="245"/>
      <c r="F587" s="245"/>
      <c r="G587" s="246" t="s">
        <v>281</v>
      </c>
      <c r="H587" s="246"/>
      <c r="I587" s="61">
        <v>13.9</v>
      </c>
      <c r="J587" s="247">
        <v>8.52</v>
      </c>
      <c r="K587" s="248"/>
      <c r="L587" s="61">
        <v>22.42</v>
      </c>
    </row>
    <row r="588" spans="1:12">
      <c r="A588" s="59">
        <v>71155</v>
      </c>
      <c r="B588" s="245" t="s">
        <v>822</v>
      </c>
      <c r="C588" s="245"/>
      <c r="D588" s="245"/>
      <c r="E588" s="245"/>
      <c r="F588" s="245"/>
      <c r="G588" s="246" t="s">
        <v>281</v>
      </c>
      <c r="H588" s="246"/>
      <c r="I588" s="61">
        <v>19.84</v>
      </c>
      <c r="J588" s="249">
        <v>11.43</v>
      </c>
      <c r="K588" s="248"/>
      <c r="L588" s="61">
        <v>31.27</v>
      </c>
    </row>
    <row r="589" spans="1:12">
      <c r="A589" s="59">
        <v>71156</v>
      </c>
      <c r="B589" s="245" t="s">
        <v>823</v>
      </c>
      <c r="C589" s="245"/>
      <c r="D589" s="245"/>
      <c r="E589" s="245"/>
      <c r="F589" s="245"/>
      <c r="G589" s="246" t="s">
        <v>281</v>
      </c>
      <c r="H589" s="246"/>
      <c r="I589" s="61">
        <v>38.729999999999997</v>
      </c>
      <c r="J589" s="249">
        <v>24.33</v>
      </c>
      <c r="K589" s="248"/>
      <c r="L589" s="61">
        <v>63.06</v>
      </c>
    </row>
    <row r="590" spans="1:12">
      <c r="A590" s="59">
        <v>71157</v>
      </c>
      <c r="B590" s="245" t="s">
        <v>824</v>
      </c>
      <c r="C590" s="245"/>
      <c r="D590" s="245"/>
      <c r="E590" s="245"/>
      <c r="F590" s="245"/>
      <c r="G590" s="246" t="s">
        <v>281</v>
      </c>
      <c r="H590" s="246"/>
      <c r="I590" s="61">
        <v>62.63</v>
      </c>
      <c r="J590" s="249">
        <v>36.5</v>
      </c>
      <c r="K590" s="248"/>
      <c r="L590" s="61">
        <v>99.13</v>
      </c>
    </row>
    <row r="591" spans="1:12">
      <c r="A591" s="59">
        <v>71158</v>
      </c>
      <c r="B591" s="245" t="s">
        <v>825</v>
      </c>
      <c r="C591" s="245"/>
      <c r="D591" s="245"/>
      <c r="E591" s="245"/>
      <c r="F591" s="245"/>
      <c r="G591" s="246" t="s">
        <v>281</v>
      </c>
      <c r="H591" s="246"/>
      <c r="I591" s="62">
        <v>108.37</v>
      </c>
      <c r="J591" s="249">
        <v>43.79</v>
      </c>
      <c r="K591" s="248"/>
      <c r="L591" s="62">
        <v>152.16</v>
      </c>
    </row>
    <row r="592" spans="1:12">
      <c r="A592" s="59">
        <v>71159</v>
      </c>
      <c r="B592" s="245" t="s">
        <v>826</v>
      </c>
      <c r="C592" s="245"/>
      <c r="D592" s="245"/>
      <c r="E592" s="245"/>
      <c r="F592" s="245"/>
      <c r="G592" s="246" t="s">
        <v>281</v>
      </c>
      <c r="H592" s="246"/>
      <c r="I592" s="61">
        <v>17.100000000000001</v>
      </c>
      <c r="J592" s="247">
        <v>3.89</v>
      </c>
      <c r="K592" s="248"/>
      <c r="L592" s="61">
        <v>20.99</v>
      </c>
    </row>
    <row r="593" spans="1:12">
      <c r="A593" s="59">
        <v>71170</v>
      </c>
      <c r="B593" s="245" t="s">
        <v>827</v>
      </c>
      <c r="C593" s="245"/>
      <c r="D593" s="245"/>
      <c r="E593" s="245"/>
      <c r="F593" s="245"/>
      <c r="G593" s="246" t="s">
        <v>281</v>
      </c>
      <c r="H593" s="246"/>
      <c r="I593" s="61">
        <v>53.21</v>
      </c>
      <c r="J593" s="247">
        <v>5.1100000000000003</v>
      </c>
      <c r="K593" s="248"/>
      <c r="L593" s="61">
        <v>58.32</v>
      </c>
    </row>
    <row r="594" spans="1:12">
      <c r="A594" s="59">
        <v>71171</v>
      </c>
      <c r="B594" s="245" t="s">
        <v>828</v>
      </c>
      <c r="C594" s="245"/>
      <c r="D594" s="245"/>
      <c r="E594" s="245"/>
      <c r="F594" s="245"/>
      <c r="G594" s="246" t="s">
        <v>281</v>
      </c>
      <c r="H594" s="246"/>
      <c r="I594" s="60">
        <v>6.16</v>
      </c>
      <c r="J594" s="247">
        <v>7.3</v>
      </c>
      <c r="K594" s="248"/>
      <c r="L594" s="61">
        <v>13.46</v>
      </c>
    </row>
    <row r="595" spans="1:12">
      <c r="A595" s="59">
        <v>71172</v>
      </c>
      <c r="B595" s="245" t="s">
        <v>829</v>
      </c>
      <c r="C595" s="245"/>
      <c r="D595" s="245"/>
      <c r="E595" s="245"/>
      <c r="F595" s="245"/>
      <c r="G595" s="246" t="s">
        <v>281</v>
      </c>
      <c r="H595" s="246"/>
      <c r="I595" s="60">
        <v>8.56</v>
      </c>
      <c r="J595" s="247">
        <v>7.3</v>
      </c>
      <c r="K595" s="248"/>
      <c r="L595" s="61">
        <v>15.86</v>
      </c>
    </row>
    <row r="596" spans="1:12">
      <c r="A596" s="59">
        <v>71173</v>
      </c>
      <c r="B596" s="245" t="s">
        <v>830</v>
      </c>
      <c r="C596" s="245"/>
      <c r="D596" s="245"/>
      <c r="E596" s="245"/>
      <c r="F596" s="245"/>
      <c r="G596" s="246" t="s">
        <v>281</v>
      </c>
      <c r="H596" s="246"/>
      <c r="I596" s="61">
        <v>45.2</v>
      </c>
      <c r="J596" s="249">
        <v>21.9</v>
      </c>
      <c r="K596" s="248"/>
      <c r="L596" s="61">
        <v>67.099999999999994</v>
      </c>
    </row>
    <row r="597" spans="1:12">
      <c r="A597" s="59">
        <v>71174</v>
      </c>
      <c r="B597" s="245" t="s">
        <v>831</v>
      </c>
      <c r="C597" s="245"/>
      <c r="D597" s="245"/>
      <c r="E597" s="245"/>
      <c r="F597" s="245"/>
      <c r="G597" s="246" t="s">
        <v>281</v>
      </c>
      <c r="H597" s="246"/>
      <c r="I597" s="61">
        <v>47.4</v>
      </c>
      <c r="J597" s="249">
        <v>21.9</v>
      </c>
      <c r="K597" s="248"/>
      <c r="L597" s="61">
        <v>69.3</v>
      </c>
    </row>
    <row r="598" spans="1:12">
      <c r="A598" s="59">
        <v>71175</v>
      </c>
      <c r="B598" s="245" t="s">
        <v>832</v>
      </c>
      <c r="C598" s="245"/>
      <c r="D598" s="245"/>
      <c r="E598" s="245"/>
      <c r="F598" s="245"/>
      <c r="G598" s="246" t="s">
        <v>281</v>
      </c>
      <c r="H598" s="246"/>
      <c r="I598" s="62">
        <v>133.03</v>
      </c>
      <c r="J598" s="249">
        <v>21.9</v>
      </c>
      <c r="K598" s="248"/>
      <c r="L598" s="62">
        <v>154.93</v>
      </c>
    </row>
    <row r="599" spans="1:12">
      <c r="A599" s="59">
        <v>71176</v>
      </c>
      <c r="B599" s="245" t="s">
        <v>833</v>
      </c>
      <c r="C599" s="245"/>
      <c r="D599" s="245"/>
      <c r="E599" s="245"/>
      <c r="F599" s="245"/>
      <c r="G599" s="246" t="s">
        <v>281</v>
      </c>
      <c r="H599" s="246"/>
      <c r="I599" s="62">
        <v>216</v>
      </c>
      <c r="J599" s="249">
        <v>21.9</v>
      </c>
      <c r="K599" s="248"/>
      <c r="L599" s="62">
        <v>237.9</v>
      </c>
    </row>
    <row r="600" spans="1:12">
      <c r="A600" s="59">
        <v>71177</v>
      </c>
      <c r="B600" s="245" t="s">
        <v>834</v>
      </c>
      <c r="C600" s="245"/>
      <c r="D600" s="245"/>
      <c r="E600" s="245"/>
      <c r="F600" s="245"/>
      <c r="G600" s="246" t="s">
        <v>281</v>
      </c>
      <c r="H600" s="246"/>
      <c r="I600" s="62">
        <v>238.5</v>
      </c>
      <c r="J600" s="249">
        <v>21.9</v>
      </c>
      <c r="K600" s="248"/>
      <c r="L600" s="62">
        <v>260.39999999999998</v>
      </c>
    </row>
    <row r="601" spans="1:12">
      <c r="A601" s="59">
        <v>71178</v>
      </c>
      <c r="B601" s="245" t="s">
        <v>835</v>
      </c>
      <c r="C601" s="245"/>
      <c r="D601" s="245"/>
      <c r="E601" s="245"/>
      <c r="F601" s="245"/>
      <c r="G601" s="246" t="s">
        <v>281</v>
      </c>
      <c r="H601" s="246"/>
      <c r="I601" s="62">
        <v>251.14</v>
      </c>
      <c r="J601" s="249">
        <v>21.9</v>
      </c>
      <c r="K601" s="248"/>
      <c r="L601" s="62">
        <v>273.04000000000002</v>
      </c>
    </row>
    <row r="602" spans="1:12">
      <c r="A602" s="59">
        <v>71179</v>
      </c>
      <c r="B602" s="245" t="s">
        <v>836</v>
      </c>
      <c r="C602" s="245"/>
      <c r="D602" s="245"/>
      <c r="E602" s="245"/>
      <c r="F602" s="245"/>
      <c r="G602" s="246" t="s">
        <v>281</v>
      </c>
      <c r="H602" s="246"/>
      <c r="I602" s="62">
        <v>243.9</v>
      </c>
      <c r="J602" s="249">
        <v>21.9</v>
      </c>
      <c r="K602" s="248"/>
      <c r="L602" s="62">
        <v>265.8</v>
      </c>
    </row>
    <row r="603" spans="1:12">
      <c r="A603" s="59">
        <v>71180</v>
      </c>
      <c r="B603" s="245" t="s">
        <v>837</v>
      </c>
      <c r="C603" s="245"/>
      <c r="D603" s="245"/>
      <c r="E603" s="245"/>
      <c r="F603" s="245"/>
      <c r="G603" s="246" t="s">
        <v>281</v>
      </c>
      <c r="H603" s="246"/>
      <c r="I603" s="62">
        <v>363.96</v>
      </c>
      <c r="J603" s="249">
        <v>21.9</v>
      </c>
      <c r="K603" s="248"/>
      <c r="L603" s="62">
        <v>385.86</v>
      </c>
    </row>
    <row r="604" spans="1:12">
      <c r="A604" s="59">
        <v>71181</v>
      </c>
      <c r="B604" s="245" t="s">
        <v>838</v>
      </c>
      <c r="C604" s="245"/>
      <c r="D604" s="245"/>
      <c r="E604" s="245"/>
      <c r="F604" s="245"/>
      <c r="G604" s="246" t="s">
        <v>281</v>
      </c>
      <c r="H604" s="246"/>
      <c r="I604" s="62">
        <v>711.04</v>
      </c>
      <c r="J604" s="249">
        <v>21.9</v>
      </c>
      <c r="K604" s="248"/>
      <c r="L604" s="62">
        <v>732.94</v>
      </c>
    </row>
    <row r="605" spans="1:12">
      <c r="A605" s="59">
        <v>71184</v>
      </c>
      <c r="B605" s="245" t="s">
        <v>839</v>
      </c>
      <c r="C605" s="245"/>
      <c r="D605" s="245"/>
      <c r="E605" s="245"/>
      <c r="F605" s="245"/>
      <c r="G605" s="246" t="s">
        <v>281</v>
      </c>
      <c r="H605" s="246"/>
      <c r="I605" s="61">
        <v>37.03</v>
      </c>
      <c r="J605" s="249">
        <v>24.33</v>
      </c>
      <c r="K605" s="248"/>
      <c r="L605" s="61">
        <v>61.36</v>
      </c>
    </row>
    <row r="606" spans="1:12">
      <c r="A606" s="59">
        <v>71186</v>
      </c>
      <c r="B606" s="245" t="s">
        <v>840</v>
      </c>
      <c r="C606" s="245"/>
      <c r="D606" s="245"/>
      <c r="E606" s="245"/>
      <c r="F606" s="245"/>
      <c r="G606" s="246" t="s">
        <v>281</v>
      </c>
      <c r="H606" s="246"/>
      <c r="I606" s="62">
        <v>162.03</v>
      </c>
      <c r="J606" s="249">
        <v>24.33</v>
      </c>
      <c r="K606" s="248"/>
      <c r="L606" s="62">
        <v>186.36</v>
      </c>
    </row>
    <row r="607" spans="1:12" ht="17.25" customHeight="1">
      <c r="A607" s="59">
        <v>71190</v>
      </c>
      <c r="B607" s="245" t="s">
        <v>841</v>
      </c>
      <c r="C607" s="245"/>
      <c r="D607" s="245"/>
      <c r="E607" s="245"/>
      <c r="F607" s="245"/>
      <c r="G607" s="246" t="s">
        <v>383</v>
      </c>
      <c r="H607" s="246"/>
      <c r="I607" s="60">
        <v>6.69</v>
      </c>
      <c r="J607" s="247">
        <v>7.78</v>
      </c>
      <c r="K607" s="248"/>
      <c r="L607" s="61">
        <v>14.47</v>
      </c>
    </row>
    <row r="608" spans="1:12">
      <c r="A608" s="59">
        <v>71193</v>
      </c>
      <c r="B608" s="245" t="s">
        <v>842</v>
      </c>
      <c r="C608" s="245"/>
      <c r="D608" s="245"/>
      <c r="E608" s="245"/>
      <c r="F608" s="245"/>
      <c r="G608" s="246" t="s">
        <v>383</v>
      </c>
      <c r="H608" s="246"/>
      <c r="I608" s="60">
        <v>1</v>
      </c>
      <c r="J608" s="247">
        <v>4.13</v>
      </c>
      <c r="K608" s="248"/>
      <c r="L608" s="60">
        <v>5.13</v>
      </c>
    </row>
    <row r="609" spans="1:12">
      <c r="A609" s="59">
        <v>71194</v>
      </c>
      <c r="B609" s="245" t="s">
        <v>843</v>
      </c>
      <c r="C609" s="245"/>
      <c r="D609" s="245"/>
      <c r="E609" s="245"/>
      <c r="F609" s="245"/>
      <c r="G609" s="246" t="s">
        <v>383</v>
      </c>
      <c r="H609" s="246"/>
      <c r="I609" s="60">
        <v>1.0900000000000001</v>
      </c>
      <c r="J609" s="247">
        <v>4.13</v>
      </c>
      <c r="K609" s="248"/>
      <c r="L609" s="60">
        <v>5.22</v>
      </c>
    </row>
    <row r="610" spans="1:12">
      <c r="A610" s="59">
        <v>71195</v>
      </c>
      <c r="B610" s="245" t="s">
        <v>844</v>
      </c>
      <c r="C610" s="245"/>
      <c r="D610" s="245"/>
      <c r="E610" s="245"/>
      <c r="F610" s="245"/>
      <c r="G610" s="246" t="s">
        <v>383</v>
      </c>
      <c r="H610" s="246"/>
      <c r="I610" s="60">
        <v>1.79</v>
      </c>
      <c r="J610" s="247">
        <v>4.87</v>
      </c>
      <c r="K610" s="248"/>
      <c r="L610" s="60">
        <v>6.66</v>
      </c>
    </row>
    <row r="611" spans="1:12">
      <c r="A611" s="59">
        <v>71196</v>
      </c>
      <c r="B611" s="245" t="s">
        <v>845</v>
      </c>
      <c r="C611" s="245"/>
      <c r="D611" s="245"/>
      <c r="E611" s="245"/>
      <c r="F611" s="245"/>
      <c r="G611" s="246" t="s">
        <v>383</v>
      </c>
      <c r="H611" s="246"/>
      <c r="I611" s="60">
        <v>1.46</v>
      </c>
      <c r="J611" s="247">
        <v>4.87</v>
      </c>
      <c r="K611" s="248"/>
      <c r="L611" s="60">
        <v>6.33</v>
      </c>
    </row>
    <row r="612" spans="1:12">
      <c r="A612" s="59">
        <v>71197</v>
      </c>
      <c r="B612" s="245" t="s">
        <v>846</v>
      </c>
      <c r="C612" s="245"/>
      <c r="D612" s="245"/>
      <c r="E612" s="245"/>
      <c r="F612" s="245"/>
      <c r="G612" s="246" t="s">
        <v>383</v>
      </c>
      <c r="H612" s="246"/>
      <c r="I612" s="60">
        <v>1.77</v>
      </c>
      <c r="J612" s="247">
        <v>9</v>
      </c>
      <c r="K612" s="248"/>
      <c r="L612" s="61">
        <v>10.77</v>
      </c>
    </row>
    <row r="613" spans="1:12">
      <c r="A613" s="59">
        <v>71198</v>
      </c>
      <c r="B613" s="245" t="s">
        <v>158</v>
      </c>
      <c r="C613" s="245"/>
      <c r="D613" s="245"/>
      <c r="E613" s="245"/>
      <c r="F613" s="245"/>
      <c r="G613" s="246" t="s">
        <v>383</v>
      </c>
      <c r="H613" s="246"/>
      <c r="I613" s="60">
        <v>2.35</v>
      </c>
      <c r="J613" s="249">
        <v>12.17</v>
      </c>
      <c r="K613" s="248"/>
      <c r="L613" s="61">
        <v>14.52</v>
      </c>
    </row>
    <row r="614" spans="1:12">
      <c r="A614" s="59">
        <v>71199</v>
      </c>
      <c r="B614" s="245" t="s">
        <v>847</v>
      </c>
      <c r="C614" s="245"/>
      <c r="D614" s="245"/>
      <c r="E614" s="245"/>
      <c r="F614" s="245"/>
      <c r="G614" s="246" t="s">
        <v>383</v>
      </c>
      <c r="H614" s="246"/>
      <c r="I614" s="60">
        <v>3.93</v>
      </c>
      <c r="J614" s="249">
        <v>19.46</v>
      </c>
      <c r="K614" s="248"/>
      <c r="L614" s="61">
        <v>23.39</v>
      </c>
    </row>
    <row r="615" spans="1:12">
      <c r="A615" s="59">
        <v>71200</v>
      </c>
      <c r="B615" s="245" t="s">
        <v>848</v>
      </c>
      <c r="C615" s="245"/>
      <c r="D615" s="245"/>
      <c r="E615" s="245"/>
      <c r="F615" s="245"/>
      <c r="G615" s="246" t="s">
        <v>383</v>
      </c>
      <c r="H615" s="246"/>
      <c r="I615" s="60">
        <v>1.5</v>
      </c>
      <c r="J615" s="247">
        <v>4.13</v>
      </c>
      <c r="K615" s="248"/>
      <c r="L615" s="60">
        <v>5.63</v>
      </c>
    </row>
    <row r="616" spans="1:12">
      <c r="A616" s="59">
        <v>71201</v>
      </c>
      <c r="B616" s="245" t="s">
        <v>849</v>
      </c>
      <c r="C616" s="245"/>
      <c r="D616" s="245"/>
      <c r="E616" s="245"/>
      <c r="F616" s="245"/>
      <c r="G616" s="246" t="s">
        <v>383</v>
      </c>
      <c r="H616" s="246"/>
      <c r="I616" s="60">
        <v>1.87</v>
      </c>
      <c r="J616" s="247">
        <v>4.13</v>
      </c>
      <c r="K616" s="248"/>
      <c r="L616" s="60">
        <v>6</v>
      </c>
    </row>
    <row r="617" spans="1:12">
      <c r="A617" s="59">
        <v>71202</v>
      </c>
      <c r="B617" s="245" t="s">
        <v>850</v>
      </c>
      <c r="C617" s="245"/>
      <c r="D617" s="245"/>
      <c r="E617" s="245"/>
      <c r="F617" s="245"/>
      <c r="G617" s="246" t="s">
        <v>383</v>
      </c>
      <c r="H617" s="246"/>
      <c r="I617" s="60">
        <v>4.0199999999999996</v>
      </c>
      <c r="J617" s="247">
        <v>4.87</v>
      </c>
      <c r="K617" s="248"/>
      <c r="L617" s="60">
        <v>8.89</v>
      </c>
    </row>
    <row r="618" spans="1:12">
      <c r="A618" s="59">
        <v>71203</v>
      </c>
      <c r="B618" s="245" t="s">
        <v>851</v>
      </c>
      <c r="C618" s="245"/>
      <c r="D618" s="245"/>
      <c r="E618" s="245"/>
      <c r="F618" s="245"/>
      <c r="G618" s="246" t="s">
        <v>383</v>
      </c>
      <c r="H618" s="246"/>
      <c r="I618" s="60">
        <v>5.08</v>
      </c>
      <c r="J618" s="247">
        <v>9</v>
      </c>
      <c r="K618" s="248"/>
      <c r="L618" s="61">
        <v>14.08</v>
      </c>
    </row>
    <row r="619" spans="1:12">
      <c r="A619" s="59">
        <v>71204</v>
      </c>
      <c r="B619" s="245" t="s">
        <v>162</v>
      </c>
      <c r="C619" s="245"/>
      <c r="D619" s="245"/>
      <c r="E619" s="245"/>
      <c r="F619" s="245"/>
      <c r="G619" s="246" t="s">
        <v>383</v>
      </c>
      <c r="H619" s="246"/>
      <c r="I619" s="60">
        <v>4.32</v>
      </c>
      <c r="J619" s="249">
        <v>10.210000000000001</v>
      </c>
      <c r="K619" s="248"/>
      <c r="L619" s="61">
        <v>14.53</v>
      </c>
    </row>
    <row r="620" spans="1:12">
      <c r="A620" s="59">
        <v>71205</v>
      </c>
      <c r="B620" s="245" t="s">
        <v>852</v>
      </c>
      <c r="C620" s="245"/>
      <c r="D620" s="245"/>
      <c r="E620" s="245"/>
      <c r="F620" s="245"/>
      <c r="G620" s="246" t="s">
        <v>383</v>
      </c>
      <c r="H620" s="246"/>
      <c r="I620" s="60">
        <v>6.72</v>
      </c>
      <c r="J620" s="249">
        <v>12.17</v>
      </c>
      <c r="K620" s="248"/>
      <c r="L620" s="61">
        <v>18.89</v>
      </c>
    </row>
    <row r="621" spans="1:12">
      <c r="A621" s="59">
        <v>71206</v>
      </c>
      <c r="B621" s="245" t="s">
        <v>853</v>
      </c>
      <c r="C621" s="245"/>
      <c r="D621" s="245"/>
      <c r="E621" s="245"/>
      <c r="F621" s="245"/>
      <c r="G621" s="246" t="s">
        <v>383</v>
      </c>
      <c r="H621" s="246"/>
      <c r="I621" s="61">
        <v>14.46</v>
      </c>
      <c r="J621" s="249">
        <v>16.3</v>
      </c>
      <c r="K621" s="248"/>
      <c r="L621" s="61">
        <v>30.76</v>
      </c>
    </row>
    <row r="622" spans="1:12">
      <c r="A622" s="59">
        <v>71207</v>
      </c>
      <c r="B622" s="245" t="s">
        <v>854</v>
      </c>
      <c r="C622" s="245"/>
      <c r="D622" s="245"/>
      <c r="E622" s="245"/>
      <c r="F622" s="245"/>
      <c r="G622" s="246" t="s">
        <v>383</v>
      </c>
      <c r="H622" s="246"/>
      <c r="I622" s="61">
        <v>16.989999999999998</v>
      </c>
      <c r="J622" s="249">
        <v>19.46</v>
      </c>
      <c r="K622" s="248"/>
      <c r="L622" s="61">
        <v>36.450000000000003</v>
      </c>
    </row>
    <row r="623" spans="1:12">
      <c r="A623" s="59">
        <v>71208</v>
      </c>
      <c r="B623" s="245" t="s">
        <v>160</v>
      </c>
      <c r="C623" s="245"/>
      <c r="D623" s="245"/>
      <c r="E623" s="245"/>
      <c r="F623" s="245"/>
      <c r="G623" s="246" t="s">
        <v>383</v>
      </c>
      <c r="H623" s="246"/>
      <c r="I623" s="61">
        <v>24.96</v>
      </c>
      <c r="J623" s="249">
        <v>24.33</v>
      </c>
      <c r="K623" s="248"/>
      <c r="L623" s="61">
        <v>49.29</v>
      </c>
    </row>
    <row r="624" spans="1:12">
      <c r="A624" s="59">
        <v>71210</v>
      </c>
      <c r="B624" s="245" t="s">
        <v>855</v>
      </c>
      <c r="C624" s="245"/>
      <c r="D624" s="245"/>
      <c r="E624" s="245"/>
      <c r="F624" s="245"/>
      <c r="G624" s="246" t="s">
        <v>383</v>
      </c>
      <c r="H624" s="246"/>
      <c r="I624" s="60">
        <v>6.72</v>
      </c>
      <c r="J624" s="247">
        <v>4.87</v>
      </c>
      <c r="K624" s="248"/>
      <c r="L624" s="61">
        <v>11.59</v>
      </c>
    </row>
    <row r="625" spans="1:12">
      <c r="A625" s="59">
        <v>71211</v>
      </c>
      <c r="B625" s="245" t="s">
        <v>856</v>
      </c>
      <c r="C625" s="245"/>
      <c r="D625" s="245"/>
      <c r="E625" s="245"/>
      <c r="F625" s="245"/>
      <c r="G625" s="246" t="s">
        <v>383</v>
      </c>
      <c r="H625" s="246"/>
      <c r="I625" s="60">
        <v>8.9700000000000006</v>
      </c>
      <c r="J625" s="247">
        <v>7.3</v>
      </c>
      <c r="K625" s="248"/>
      <c r="L625" s="61">
        <v>16.27</v>
      </c>
    </row>
    <row r="626" spans="1:12">
      <c r="A626" s="59">
        <v>71212</v>
      </c>
      <c r="B626" s="245" t="s">
        <v>857</v>
      </c>
      <c r="C626" s="245"/>
      <c r="D626" s="245"/>
      <c r="E626" s="245"/>
      <c r="F626" s="245"/>
      <c r="G626" s="246" t="s">
        <v>383</v>
      </c>
      <c r="H626" s="246"/>
      <c r="I626" s="61">
        <v>10.5</v>
      </c>
      <c r="J626" s="247">
        <v>9.73</v>
      </c>
      <c r="K626" s="248"/>
      <c r="L626" s="61">
        <v>20.23</v>
      </c>
    </row>
    <row r="627" spans="1:12">
      <c r="A627" s="59">
        <v>71213</v>
      </c>
      <c r="B627" s="245" t="s">
        <v>858</v>
      </c>
      <c r="C627" s="245"/>
      <c r="D627" s="245"/>
      <c r="E627" s="245"/>
      <c r="F627" s="245"/>
      <c r="G627" s="246" t="s">
        <v>383</v>
      </c>
      <c r="H627" s="246"/>
      <c r="I627" s="61">
        <v>15.31</v>
      </c>
      <c r="J627" s="249">
        <v>15.81</v>
      </c>
      <c r="K627" s="248"/>
      <c r="L627" s="61">
        <v>31.12</v>
      </c>
    </row>
    <row r="628" spans="1:12">
      <c r="A628" s="59">
        <v>71214</v>
      </c>
      <c r="B628" s="245" t="s">
        <v>859</v>
      </c>
      <c r="C628" s="245"/>
      <c r="D628" s="245"/>
      <c r="E628" s="245"/>
      <c r="F628" s="245"/>
      <c r="G628" s="246" t="s">
        <v>383</v>
      </c>
      <c r="H628" s="246"/>
      <c r="I628" s="61">
        <v>19.37</v>
      </c>
      <c r="J628" s="249">
        <v>17.03</v>
      </c>
      <c r="K628" s="248"/>
      <c r="L628" s="61">
        <v>36.4</v>
      </c>
    </row>
    <row r="629" spans="1:12">
      <c r="A629" s="59">
        <v>71215</v>
      </c>
      <c r="B629" s="245" t="s">
        <v>860</v>
      </c>
      <c r="C629" s="245"/>
      <c r="D629" s="245"/>
      <c r="E629" s="245"/>
      <c r="F629" s="245"/>
      <c r="G629" s="246" t="s">
        <v>383</v>
      </c>
      <c r="H629" s="246"/>
      <c r="I629" s="61">
        <v>22.14</v>
      </c>
      <c r="J629" s="249">
        <v>19.46</v>
      </c>
      <c r="K629" s="248"/>
      <c r="L629" s="61">
        <v>41.6</v>
      </c>
    </row>
    <row r="630" spans="1:12">
      <c r="A630" s="59">
        <v>71216</v>
      </c>
      <c r="B630" s="245" t="s">
        <v>861</v>
      </c>
      <c r="C630" s="245"/>
      <c r="D630" s="245"/>
      <c r="E630" s="245"/>
      <c r="F630" s="245"/>
      <c r="G630" s="246" t="s">
        <v>383</v>
      </c>
      <c r="H630" s="246"/>
      <c r="I630" s="61">
        <v>38.42</v>
      </c>
      <c r="J630" s="249">
        <v>34.06</v>
      </c>
      <c r="K630" s="248"/>
      <c r="L630" s="61">
        <v>72.48</v>
      </c>
    </row>
    <row r="631" spans="1:12">
      <c r="A631" s="59">
        <v>71217</v>
      </c>
      <c r="B631" s="245" t="s">
        <v>862</v>
      </c>
      <c r="C631" s="245"/>
      <c r="D631" s="245"/>
      <c r="E631" s="245"/>
      <c r="F631" s="245"/>
      <c r="G631" s="246" t="s">
        <v>383</v>
      </c>
      <c r="H631" s="246"/>
      <c r="I631" s="61">
        <v>44.48</v>
      </c>
      <c r="J631" s="249">
        <v>38.93</v>
      </c>
      <c r="K631" s="248"/>
      <c r="L631" s="61">
        <v>83.41</v>
      </c>
    </row>
    <row r="632" spans="1:12">
      <c r="A632" s="59">
        <v>71218</v>
      </c>
      <c r="B632" s="245" t="s">
        <v>863</v>
      </c>
      <c r="C632" s="245"/>
      <c r="D632" s="245"/>
      <c r="E632" s="245"/>
      <c r="F632" s="245"/>
      <c r="G632" s="246" t="s">
        <v>383</v>
      </c>
      <c r="H632" s="246"/>
      <c r="I632" s="61">
        <v>61.8</v>
      </c>
      <c r="J632" s="249">
        <v>48.66</v>
      </c>
      <c r="K632" s="248"/>
      <c r="L632" s="62">
        <v>110.46</v>
      </c>
    </row>
    <row r="633" spans="1:12">
      <c r="A633" s="59">
        <v>71230</v>
      </c>
      <c r="B633" s="245" t="s">
        <v>864</v>
      </c>
      <c r="C633" s="245"/>
      <c r="D633" s="245"/>
      <c r="E633" s="245"/>
      <c r="F633" s="245"/>
      <c r="G633" s="246" t="s">
        <v>383</v>
      </c>
      <c r="H633" s="246"/>
      <c r="I633" s="60">
        <v>3.61</v>
      </c>
      <c r="J633" s="247">
        <v>4.13</v>
      </c>
      <c r="K633" s="248"/>
      <c r="L633" s="60">
        <v>7.74</v>
      </c>
    </row>
    <row r="634" spans="1:12">
      <c r="A634" s="59">
        <v>71231</v>
      </c>
      <c r="B634" s="245" t="s">
        <v>865</v>
      </c>
      <c r="C634" s="245"/>
      <c r="D634" s="245"/>
      <c r="E634" s="245"/>
      <c r="F634" s="245"/>
      <c r="G634" s="246" t="s">
        <v>383</v>
      </c>
      <c r="H634" s="246"/>
      <c r="I634" s="60">
        <v>4.97</v>
      </c>
      <c r="J634" s="247">
        <v>4.13</v>
      </c>
      <c r="K634" s="248"/>
      <c r="L634" s="60">
        <v>9.1</v>
      </c>
    </row>
    <row r="635" spans="1:12">
      <c r="A635" s="59">
        <v>71232</v>
      </c>
      <c r="B635" s="245" t="s">
        <v>866</v>
      </c>
      <c r="C635" s="245"/>
      <c r="D635" s="245"/>
      <c r="E635" s="245"/>
      <c r="F635" s="245"/>
      <c r="G635" s="246" t="s">
        <v>383</v>
      </c>
      <c r="H635" s="246"/>
      <c r="I635" s="60">
        <v>7.06</v>
      </c>
      <c r="J635" s="247">
        <v>4.13</v>
      </c>
      <c r="K635" s="248"/>
      <c r="L635" s="61">
        <v>11.19</v>
      </c>
    </row>
    <row r="636" spans="1:12">
      <c r="A636" s="59">
        <v>71250</v>
      </c>
      <c r="B636" s="245" t="s">
        <v>867</v>
      </c>
      <c r="C636" s="245"/>
      <c r="D636" s="245"/>
      <c r="E636" s="245"/>
      <c r="F636" s="245"/>
      <c r="G636" s="246" t="s">
        <v>383</v>
      </c>
      <c r="H636" s="246"/>
      <c r="I636" s="60">
        <v>3.57</v>
      </c>
      <c r="J636" s="247">
        <v>4.87</v>
      </c>
      <c r="K636" s="248"/>
      <c r="L636" s="60">
        <v>8.44</v>
      </c>
    </row>
    <row r="637" spans="1:12">
      <c r="A637" s="59">
        <v>71251</v>
      </c>
      <c r="B637" s="245" t="s">
        <v>868</v>
      </c>
      <c r="C637" s="245"/>
      <c r="D637" s="245"/>
      <c r="E637" s="245"/>
      <c r="F637" s="245"/>
      <c r="G637" s="246" t="s">
        <v>383</v>
      </c>
      <c r="H637" s="246"/>
      <c r="I637" s="60">
        <v>3.93</v>
      </c>
      <c r="J637" s="247">
        <v>7.3</v>
      </c>
      <c r="K637" s="248"/>
      <c r="L637" s="61">
        <v>11.23</v>
      </c>
    </row>
    <row r="638" spans="1:12">
      <c r="A638" s="59">
        <v>71252</v>
      </c>
      <c r="B638" s="245" t="s">
        <v>869</v>
      </c>
      <c r="C638" s="245"/>
      <c r="D638" s="245"/>
      <c r="E638" s="245"/>
      <c r="F638" s="245"/>
      <c r="G638" s="246" t="s">
        <v>383</v>
      </c>
      <c r="H638" s="246"/>
      <c r="I638" s="60">
        <v>5.54</v>
      </c>
      <c r="J638" s="247">
        <v>9.73</v>
      </c>
      <c r="K638" s="248"/>
      <c r="L638" s="61">
        <v>15.27</v>
      </c>
    </row>
    <row r="639" spans="1:12">
      <c r="A639" s="59">
        <v>71253</v>
      </c>
      <c r="B639" s="245" t="s">
        <v>870</v>
      </c>
      <c r="C639" s="245"/>
      <c r="D639" s="245"/>
      <c r="E639" s="245"/>
      <c r="F639" s="245"/>
      <c r="G639" s="246" t="s">
        <v>383</v>
      </c>
      <c r="H639" s="246"/>
      <c r="I639" s="60">
        <v>9.5500000000000007</v>
      </c>
      <c r="J639" s="249">
        <v>15.81</v>
      </c>
      <c r="K639" s="248"/>
      <c r="L639" s="61">
        <v>25.36</v>
      </c>
    </row>
    <row r="640" spans="1:12">
      <c r="A640" s="59">
        <v>71254</v>
      </c>
      <c r="B640" s="245" t="s">
        <v>871</v>
      </c>
      <c r="C640" s="245"/>
      <c r="D640" s="245"/>
      <c r="E640" s="245"/>
      <c r="F640" s="245"/>
      <c r="G640" s="246" t="s">
        <v>383</v>
      </c>
      <c r="H640" s="246"/>
      <c r="I640" s="61">
        <v>11.14</v>
      </c>
      <c r="J640" s="249">
        <v>17.03</v>
      </c>
      <c r="K640" s="248"/>
      <c r="L640" s="61">
        <v>28.17</v>
      </c>
    </row>
    <row r="641" spans="1:12">
      <c r="A641" s="59">
        <v>71255</v>
      </c>
      <c r="B641" s="245" t="s">
        <v>872</v>
      </c>
      <c r="C641" s="245"/>
      <c r="D641" s="245"/>
      <c r="E641" s="245"/>
      <c r="F641" s="245"/>
      <c r="G641" s="246" t="s">
        <v>383</v>
      </c>
      <c r="H641" s="246"/>
      <c r="I641" s="61">
        <v>14.05</v>
      </c>
      <c r="J641" s="249">
        <v>19.46</v>
      </c>
      <c r="K641" s="248"/>
      <c r="L641" s="61">
        <v>33.51</v>
      </c>
    </row>
    <row r="642" spans="1:12">
      <c r="A642" s="59">
        <v>71256</v>
      </c>
      <c r="B642" s="245" t="s">
        <v>873</v>
      </c>
      <c r="C642" s="245"/>
      <c r="D642" s="245"/>
      <c r="E642" s="245"/>
      <c r="F642" s="245"/>
      <c r="G642" s="246" t="s">
        <v>383</v>
      </c>
      <c r="H642" s="246"/>
      <c r="I642" s="61">
        <v>23.47</v>
      </c>
      <c r="J642" s="249">
        <v>34.06</v>
      </c>
      <c r="K642" s="248"/>
      <c r="L642" s="61">
        <v>57.53</v>
      </c>
    </row>
    <row r="643" spans="1:12">
      <c r="A643" s="59">
        <v>71257</v>
      </c>
      <c r="B643" s="245" t="s">
        <v>874</v>
      </c>
      <c r="C643" s="245"/>
      <c r="D643" s="245"/>
      <c r="E643" s="245"/>
      <c r="F643" s="245"/>
      <c r="G643" s="246" t="s">
        <v>383</v>
      </c>
      <c r="H643" s="246"/>
      <c r="I643" s="61">
        <v>30.07</v>
      </c>
      <c r="J643" s="249">
        <v>38.93</v>
      </c>
      <c r="K643" s="248"/>
      <c r="L643" s="61">
        <v>69</v>
      </c>
    </row>
    <row r="644" spans="1:12">
      <c r="A644" s="59">
        <v>71258</v>
      </c>
      <c r="B644" s="245" t="s">
        <v>875</v>
      </c>
      <c r="C644" s="245"/>
      <c r="D644" s="245"/>
      <c r="E644" s="245"/>
      <c r="F644" s="245"/>
      <c r="G644" s="246" t="s">
        <v>383</v>
      </c>
      <c r="H644" s="246"/>
      <c r="I644" s="61">
        <v>46.64</v>
      </c>
      <c r="J644" s="249">
        <v>48.66</v>
      </c>
      <c r="K644" s="248"/>
      <c r="L644" s="61">
        <v>95.3</v>
      </c>
    </row>
    <row r="645" spans="1:12">
      <c r="A645" s="59">
        <v>71267</v>
      </c>
      <c r="B645" s="245" t="s">
        <v>876</v>
      </c>
      <c r="C645" s="245"/>
      <c r="D645" s="245"/>
      <c r="E645" s="245"/>
      <c r="F645" s="245"/>
      <c r="G645" s="246" t="s">
        <v>281</v>
      </c>
      <c r="H645" s="246"/>
      <c r="I645" s="60">
        <v>1.68</v>
      </c>
      <c r="J645" s="247">
        <v>6.08</v>
      </c>
      <c r="K645" s="248"/>
      <c r="L645" s="60">
        <v>7.76</v>
      </c>
    </row>
    <row r="646" spans="1:12">
      <c r="A646" s="59">
        <v>71268</v>
      </c>
      <c r="B646" s="245" t="s">
        <v>877</v>
      </c>
      <c r="C646" s="245"/>
      <c r="D646" s="245"/>
      <c r="E646" s="245"/>
      <c r="F646" s="245"/>
      <c r="G646" s="246" t="s">
        <v>281</v>
      </c>
      <c r="H646" s="246"/>
      <c r="I646" s="60">
        <v>2.2000000000000002</v>
      </c>
      <c r="J646" s="247">
        <v>6.08</v>
      </c>
      <c r="K646" s="248"/>
      <c r="L646" s="60">
        <v>8.2799999999999994</v>
      </c>
    </row>
    <row r="647" spans="1:12">
      <c r="A647" s="59">
        <v>71270</v>
      </c>
      <c r="B647" s="245" t="s">
        <v>878</v>
      </c>
      <c r="C647" s="245"/>
      <c r="D647" s="245"/>
      <c r="E647" s="245"/>
      <c r="F647" s="245"/>
      <c r="G647" s="246" t="s">
        <v>281</v>
      </c>
      <c r="H647" s="246"/>
      <c r="I647" s="60">
        <v>1.87</v>
      </c>
      <c r="J647" s="247">
        <v>6.08</v>
      </c>
      <c r="K647" s="248"/>
      <c r="L647" s="60">
        <v>7.95</v>
      </c>
    </row>
    <row r="648" spans="1:12">
      <c r="A648" s="59">
        <v>71271</v>
      </c>
      <c r="B648" s="245" t="s">
        <v>879</v>
      </c>
      <c r="C648" s="245"/>
      <c r="D648" s="245"/>
      <c r="E648" s="245"/>
      <c r="F648" s="245"/>
      <c r="G648" s="246" t="s">
        <v>281</v>
      </c>
      <c r="H648" s="246"/>
      <c r="I648" s="60">
        <v>1.94</v>
      </c>
      <c r="J648" s="247">
        <v>6.08</v>
      </c>
      <c r="K648" s="248"/>
      <c r="L648" s="60">
        <v>8.02</v>
      </c>
    </row>
    <row r="649" spans="1:12">
      <c r="A649" s="59">
        <v>71275</v>
      </c>
      <c r="B649" s="245" t="s">
        <v>880</v>
      </c>
      <c r="C649" s="245"/>
      <c r="D649" s="245"/>
      <c r="E649" s="245"/>
      <c r="F649" s="245"/>
      <c r="G649" s="246" t="s">
        <v>281</v>
      </c>
      <c r="H649" s="246"/>
      <c r="I649" s="60">
        <v>2.14</v>
      </c>
      <c r="J649" s="247">
        <v>4.87</v>
      </c>
      <c r="K649" s="248"/>
      <c r="L649" s="60">
        <v>7.01</v>
      </c>
    </row>
    <row r="650" spans="1:12">
      <c r="A650" s="59">
        <v>71277</v>
      </c>
      <c r="B650" s="245" t="s">
        <v>881</v>
      </c>
      <c r="C650" s="245"/>
      <c r="D650" s="245"/>
      <c r="E650" s="245"/>
      <c r="F650" s="245"/>
      <c r="G650" s="246" t="s">
        <v>281</v>
      </c>
      <c r="H650" s="246"/>
      <c r="I650" s="60">
        <v>1.6</v>
      </c>
      <c r="J650" s="247">
        <v>3.65</v>
      </c>
      <c r="K650" s="248"/>
      <c r="L650" s="60">
        <v>5.25</v>
      </c>
    </row>
    <row r="651" spans="1:12">
      <c r="A651" s="59">
        <v>71278</v>
      </c>
      <c r="B651" s="245" t="s">
        <v>882</v>
      </c>
      <c r="C651" s="245"/>
      <c r="D651" s="245"/>
      <c r="E651" s="245"/>
      <c r="F651" s="245"/>
      <c r="G651" s="246" t="s">
        <v>281</v>
      </c>
      <c r="H651" s="246"/>
      <c r="I651" s="60">
        <v>1.76</v>
      </c>
      <c r="J651" s="247">
        <v>0.73</v>
      </c>
      <c r="K651" s="248"/>
      <c r="L651" s="60">
        <v>2.4900000000000002</v>
      </c>
    </row>
    <row r="652" spans="1:12">
      <c r="A652" s="59">
        <v>71279</v>
      </c>
      <c r="B652" s="245" t="s">
        <v>883</v>
      </c>
      <c r="C652" s="245"/>
      <c r="D652" s="245"/>
      <c r="E652" s="245"/>
      <c r="F652" s="245"/>
      <c r="G652" s="246" t="s">
        <v>281</v>
      </c>
      <c r="H652" s="246"/>
      <c r="I652" s="60">
        <v>1.92</v>
      </c>
      <c r="J652" s="247">
        <v>0.73</v>
      </c>
      <c r="K652" s="248"/>
      <c r="L652" s="60">
        <v>2.65</v>
      </c>
    </row>
    <row r="653" spans="1:12">
      <c r="A653" s="59">
        <v>71280</v>
      </c>
      <c r="B653" s="245" t="s">
        <v>884</v>
      </c>
      <c r="C653" s="245"/>
      <c r="D653" s="245"/>
      <c r="E653" s="245"/>
      <c r="F653" s="245"/>
      <c r="G653" s="246" t="s">
        <v>383</v>
      </c>
      <c r="H653" s="246"/>
      <c r="I653" s="60">
        <v>0.88</v>
      </c>
      <c r="J653" s="247">
        <v>1.34</v>
      </c>
      <c r="K653" s="248"/>
      <c r="L653" s="60">
        <v>2.2200000000000002</v>
      </c>
    </row>
    <row r="654" spans="1:12">
      <c r="A654" s="59">
        <v>71281</v>
      </c>
      <c r="B654" s="245" t="s">
        <v>885</v>
      </c>
      <c r="C654" s="245"/>
      <c r="D654" s="245"/>
      <c r="E654" s="245"/>
      <c r="F654" s="245"/>
      <c r="G654" s="246" t="s">
        <v>383</v>
      </c>
      <c r="H654" s="246"/>
      <c r="I654" s="60">
        <v>1.46</v>
      </c>
      <c r="J654" s="247">
        <v>1.46</v>
      </c>
      <c r="K654" s="248"/>
      <c r="L654" s="60">
        <v>2.92</v>
      </c>
    </row>
    <row r="655" spans="1:12">
      <c r="A655" s="59">
        <v>71282</v>
      </c>
      <c r="B655" s="245" t="s">
        <v>886</v>
      </c>
      <c r="C655" s="245"/>
      <c r="D655" s="245"/>
      <c r="E655" s="245"/>
      <c r="F655" s="245"/>
      <c r="G655" s="246" t="s">
        <v>383</v>
      </c>
      <c r="H655" s="246"/>
      <c r="I655" s="60">
        <v>2</v>
      </c>
      <c r="J655" s="247">
        <v>1.58</v>
      </c>
      <c r="K655" s="248"/>
      <c r="L655" s="60">
        <v>3.58</v>
      </c>
    </row>
    <row r="656" spans="1:12">
      <c r="A656" s="59">
        <v>71283</v>
      </c>
      <c r="B656" s="245" t="s">
        <v>887</v>
      </c>
      <c r="C656" s="245"/>
      <c r="D656" s="245"/>
      <c r="E656" s="245"/>
      <c r="F656" s="245"/>
      <c r="G656" s="246" t="s">
        <v>383</v>
      </c>
      <c r="H656" s="246"/>
      <c r="I656" s="60">
        <v>3.95</v>
      </c>
      <c r="J656" s="247">
        <v>1.7</v>
      </c>
      <c r="K656" s="248"/>
      <c r="L656" s="60">
        <v>5.65</v>
      </c>
    </row>
    <row r="657" spans="1:12">
      <c r="A657" s="59">
        <v>71290</v>
      </c>
      <c r="B657" s="245" t="s">
        <v>888</v>
      </c>
      <c r="C657" s="245"/>
      <c r="D657" s="245"/>
      <c r="E657" s="245"/>
      <c r="F657" s="245"/>
      <c r="G657" s="246" t="s">
        <v>383</v>
      </c>
      <c r="H657" s="246"/>
      <c r="I657" s="60">
        <v>0.61</v>
      </c>
      <c r="J657" s="247">
        <v>1.22</v>
      </c>
      <c r="K657" s="248"/>
      <c r="L657" s="60">
        <v>1.83</v>
      </c>
    </row>
    <row r="658" spans="1:12">
      <c r="A658" s="59">
        <v>71291</v>
      </c>
      <c r="B658" s="245" t="s">
        <v>889</v>
      </c>
      <c r="C658" s="245"/>
      <c r="D658" s="245"/>
      <c r="E658" s="245"/>
      <c r="F658" s="245"/>
      <c r="G658" s="246" t="s">
        <v>383</v>
      </c>
      <c r="H658" s="246"/>
      <c r="I658" s="60">
        <v>0.98</v>
      </c>
      <c r="J658" s="247">
        <v>1.34</v>
      </c>
      <c r="K658" s="248"/>
      <c r="L658" s="60">
        <v>2.3199999999999998</v>
      </c>
    </row>
    <row r="659" spans="1:12">
      <c r="A659" s="59">
        <v>71292</v>
      </c>
      <c r="B659" s="245" t="s">
        <v>890</v>
      </c>
      <c r="C659" s="245"/>
      <c r="D659" s="245"/>
      <c r="E659" s="245"/>
      <c r="F659" s="245"/>
      <c r="G659" s="246" t="s">
        <v>383</v>
      </c>
      <c r="H659" s="246"/>
      <c r="I659" s="60">
        <v>1.54</v>
      </c>
      <c r="J659" s="247">
        <v>1.46</v>
      </c>
      <c r="K659" s="248"/>
      <c r="L659" s="60">
        <v>3</v>
      </c>
    </row>
    <row r="660" spans="1:12">
      <c r="A660" s="59">
        <v>71293</v>
      </c>
      <c r="B660" s="245" t="s">
        <v>891</v>
      </c>
      <c r="C660" s="245"/>
      <c r="D660" s="245"/>
      <c r="E660" s="245"/>
      <c r="F660" s="245"/>
      <c r="G660" s="246" t="s">
        <v>383</v>
      </c>
      <c r="H660" s="246"/>
      <c r="I660" s="60">
        <v>2.2599999999999998</v>
      </c>
      <c r="J660" s="247">
        <v>1.58</v>
      </c>
      <c r="K660" s="248"/>
      <c r="L660" s="60">
        <v>3.84</v>
      </c>
    </row>
    <row r="661" spans="1:12">
      <c r="A661" s="59">
        <v>71294</v>
      </c>
      <c r="B661" s="245" t="s">
        <v>892</v>
      </c>
      <c r="C661" s="245"/>
      <c r="D661" s="245"/>
      <c r="E661" s="245"/>
      <c r="F661" s="245"/>
      <c r="G661" s="246" t="s">
        <v>383</v>
      </c>
      <c r="H661" s="246"/>
      <c r="I661" s="60">
        <v>4.6900000000000004</v>
      </c>
      <c r="J661" s="247">
        <v>1.7</v>
      </c>
      <c r="K661" s="248"/>
      <c r="L661" s="60">
        <v>6.39</v>
      </c>
    </row>
    <row r="662" spans="1:12">
      <c r="A662" s="59">
        <v>71300</v>
      </c>
      <c r="B662" s="245" t="s">
        <v>893</v>
      </c>
      <c r="C662" s="245"/>
      <c r="D662" s="245"/>
      <c r="E662" s="245"/>
      <c r="F662" s="245"/>
      <c r="G662" s="246" t="s">
        <v>383</v>
      </c>
      <c r="H662" s="246"/>
      <c r="I662" s="60">
        <v>0.37</v>
      </c>
      <c r="J662" s="247">
        <v>1.34</v>
      </c>
      <c r="K662" s="248"/>
      <c r="L662" s="60">
        <v>1.71</v>
      </c>
    </row>
    <row r="663" spans="1:12">
      <c r="A663" s="59">
        <v>71301</v>
      </c>
      <c r="B663" s="245" t="s">
        <v>894</v>
      </c>
      <c r="C663" s="245"/>
      <c r="D663" s="245"/>
      <c r="E663" s="245"/>
      <c r="F663" s="245"/>
      <c r="G663" s="246" t="s">
        <v>383</v>
      </c>
      <c r="H663" s="246"/>
      <c r="I663" s="60">
        <v>0.55000000000000004</v>
      </c>
      <c r="J663" s="247">
        <v>1.46</v>
      </c>
      <c r="K663" s="248"/>
      <c r="L663" s="60">
        <v>2.0099999999999998</v>
      </c>
    </row>
    <row r="664" spans="1:12">
      <c r="A664" s="59">
        <v>71320</v>
      </c>
      <c r="B664" s="245" t="s">
        <v>895</v>
      </c>
      <c r="C664" s="245"/>
      <c r="D664" s="245"/>
      <c r="E664" s="245"/>
      <c r="F664" s="245"/>
      <c r="G664" s="246" t="s">
        <v>281</v>
      </c>
      <c r="H664" s="246"/>
      <c r="I664" s="60">
        <v>2.82</v>
      </c>
      <c r="J664" s="247">
        <v>1.22</v>
      </c>
      <c r="K664" s="248"/>
      <c r="L664" s="60">
        <v>4.04</v>
      </c>
    </row>
    <row r="665" spans="1:12">
      <c r="A665" s="59">
        <v>71321</v>
      </c>
      <c r="B665" s="245" t="s">
        <v>896</v>
      </c>
      <c r="C665" s="245"/>
      <c r="D665" s="245"/>
      <c r="E665" s="245"/>
      <c r="F665" s="245"/>
      <c r="G665" s="246" t="s">
        <v>281</v>
      </c>
      <c r="H665" s="246"/>
      <c r="I665" s="61">
        <v>12.26</v>
      </c>
      <c r="J665" s="247">
        <v>4.87</v>
      </c>
      <c r="K665" s="248"/>
      <c r="L665" s="61">
        <v>17.13</v>
      </c>
    </row>
    <row r="666" spans="1:12">
      <c r="A666" s="59">
        <v>71329</v>
      </c>
      <c r="B666" s="245" t="s">
        <v>897</v>
      </c>
      <c r="C666" s="245"/>
      <c r="D666" s="245"/>
      <c r="E666" s="245"/>
      <c r="F666" s="245"/>
      <c r="G666" s="246" t="s">
        <v>281</v>
      </c>
      <c r="H666" s="246"/>
      <c r="I666" s="60">
        <v>1.79</v>
      </c>
      <c r="J666" s="247">
        <v>2.4300000000000002</v>
      </c>
      <c r="K666" s="248"/>
      <c r="L666" s="60">
        <v>4.22</v>
      </c>
    </row>
    <row r="667" spans="1:12">
      <c r="A667" s="59">
        <v>71330</v>
      </c>
      <c r="B667" s="245" t="s">
        <v>898</v>
      </c>
      <c r="C667" s="245"/>
      <c r="D667" s="245"/>
      <c r="E667" s="245"/>
      <c r="F667" s="245"/>
      <c r="G667" s="246" t="s">
        <v>281</v>
      </c>
      <c r="H667" s="246"/>
      <c r="I667" s="60">
        <v>1.97</v>
      </c>
      <c r="J667" s="247">
        <v>4.87</v>
      </c>
      <c r="K667" s="248"/>
      <c r="L667" s="60">
        <v>6.84</v>
      </c>
    </row>
    <row r="668" spans="1:12">
      <c r="A668" s="59">
        <v>71331</v>
      </c>
      <c r="B668" s="245" t="s">
        <v>899</v>
      </c>
      <c r="C668" s="245"/>
      <c r="D668" s="245"/>
      <c r="E668" s="245"/>
      <c r="F668" s="245"/>
      <c r="G668" s="246" t="s">
        <v>281</v>
      </c>
      <c r="H668" s="246"/>
      <c r="I668" s="60">
        <v>3.44</v>
      </c>
      <c r="J668" s="247">
        <v>9.73</v>
      </c>
      <c r="K668" s="248"/>
      <c r="L668" s="61">
        <v>13.17</v>
      </c>
    </row>
    <row r="669" spans="1:12">
      <c r="A669" s="59">
        <v>71365</v>
      </c>
      <c r="B669" s="245" t="s">
        <v>900</v>
      </c>
      <c r="C669" s="245"/>
      <c r="D669" s="245"/>
      <c r="E669" s="245"/>
      <c r="F669" s="245"/>
      <c r="G669" s="246" t="s">
        <v>334</v>
      </c>
      <c r="H669" s="246"/>
      <c r="I669" s="61">
        <v>33.840000000000003</v>
      </c>
      <c r="J669" s="247">
        <v>9.73</v>
      </c>
      <c r="K669" s="248"/>
      <c r="L669" s="61">
        <v>43.57</v>
      </c>
    </row>
    <row r="670" spans="1:12">
      <c r="A670" s="59">
        <v>71371</v>
      </c>
      <c r="B670" s="245" t="s">
        <v>901</v>
      </c>
      <c r="C670" s="245"/>
      <c r="D670" s="245"/>
      <c r="E670" s="245"/>
      <c r="F670" s="245"/>
      <c r="G670" s="246" t="s">
        <v>281</v>
      </c>
      <c r="H670" s="246"/>
      <c r="I670" s="60">
        <v>0.68</v>
      </c>
      <c r="J670" s="247">
        <v>3.89</v>
      </c>
      <c r="K670" s="248"/>
      <c r="L670" s="60">
        <v>4.57</v>
      </c>
    </row>
    <row r="671" spans="1:12">
      <c r="A671" s="59">
        <v>71380</v>
      </c>
      <c r="B671" s="245" t="s">
        <v>902</v>
      </c>
      <c r="C671" s="245"/>
      <c r="D671" s="245"/>
      <c r="E671" s="245"/>
      <c r="F671" s="245"/>
      <c r="G671" s="246" t="s">
        <v>281</v>
      </c>
      <c r="H671" s="246"/>
      <c r="I671" s="61">
        <v>22.65</v>
      </c>
      <c r="J671" s="247">
        <v>7.3</v>
      </c>
      <c r="K671" s="248"/>
      <c r="L671" s="61">
        <v>29.95</v>
      </c>
    </row>
    <row r="672" spans="1:12">
      <c r="A672" s="59">
        <v>71381</v>
      </c>
      <c r="B672" s="245" t="s">
        <v>903</v>
      </c>
      <c r="C672" s="245"/>
      <c r="D672" s="245"/>
      <c r="E672" s="245"/>
      <c r="F672" s="245"/>
      <c r="G672" s="246" t="s">
        <v>281</v>
      </c>
      <c r="H672" s="246"/>
      <c r="I672" s="61">
        <v>25</v>
      </c>
      <c r="J672" s="247">
        <v>9.73</v>
      </c>
      <c r="K672" s="248"/>
      <c r="L672" s="61">
        <v>34.729999999999997</v>
      </c>
    </row>
    <row r="673" spans="1:12">
      <c r="A673" s="59">
        <v>71390</v>
      </c>
      <c r="B673" s="245" t="s">
        <v>904</v>
      </c>
      <c r="C673" s="245"/>
      <c r="D673" s="245"/>
      <c r="E673" s="245"/>
      <c r="F673" s="245"/>
      <c r="G673" s="246" t="s">
        <v>281</v>
      </c>
      <c r="H673" s="246"/>
      <c r="I673" s="61">
        <v>33.299999999999997</v>
      </c>
      <c r="J673" s="247">
        <v>9.73</v>
      </c>
      <c r="K673" s="248"/>
      <c r="L673" s="61">
        <v>43.03</v>
      </c>
    </row>
    <row r="674" spans="1:12">
      <c r="A674" s="59">
        <v>71391</v>
      </c>
      <c r="B674" s="245" t="s">
        <v>905</v>
      </c>
      <c r="C674" s="245"/>
      <c r="D674" s="245"/>
      <c r="E674" s="245"/>
      <c r="F674" s="245"/>
      <c r="G674" s="246" t="s">
        <v>281</v>
      </c>
      <c r="H674" s="246"/>
      <c r="I674" s="61">
        <v>43.39</v>
      </c>
      <c r="J674" s="249">
        <v>12.17</v>
      </c>
      <c r="K674" s="248"/>
      <c r="L674" s="61">
        <v>55.56</v>
      </c>
    </row>
    <row r="675" spans="1:12">
      <c r="A675" s="59">
        <v>71400</v>
      </c>
      <c r="B675" s="245" t="s">
        <v>906</v>
      </c>
      <c r="C675" s="245"/>
      <c r="D675" s="245"/>
      <c r="E675" s="245"/>
      <c r="F675" s="245"/>
      <c r="G675" s="246" t="s">
        <v>281</v>
      </c>
      <c r="H675" s="246"/>
      <c r="I675" s="61">
        <v>22.43</v>
      </c>
      <c r="J675" s="247">
        <v>9.73</v>
      </c>
      <c r="K675" s="248"/>
      <c r="L675" s="61">
        <v>32.159999999999997</v>
      </c>
    </row>
    <row r="676" spans="1:12">
      <c r="A676" s="59">
        <v>71410</v>
      </c>
      <c r="B676" s="245" t="s">
        <v>907</v>
      </c>
      <c r="C676" s="245"/>
      <c r="D676" s="245"/>
      <c r="E676" s="245"/>
      <c r="F676" s="245"/>
      <c r="G676" s="246" t="s">
        <v>281</v>
      </c>
      <c r="H676" s="246"/>
      <c r="I676" s="61">
        <v>49.15</v>
      </c>
      <c r="J676" s="247">
        <v>9</v>
      </c>
      <c r="K676" s="248"/>
      <c r="L676" s="61">
        <v>58.15</v>
      </c>
    </row>
    <row r="677" spans="1:12">
      <c r="A677" s="59">
        <v>71411</v>
      </c>
      <c r="B677" s="245" t="s">
        <v>908</v>
      </c>
      <c r="C677" s="245"/>
      <c r="D677" s="245"/>
      <c r="E677" s="245"/>
      <c r="F677" s="245"/>
      <c r="G677" s="246" t="s">
        <v>281</v>
      </c>
      <c r="H677" s="246"/>
      <c r="I677" s="60">
        <v>3.04</v>
      </c>
      <c r="J677" s="247">
        <v>5.1100000000000003</v>
      </c>
      <c r="K677" s="248"/>
      <c r="L677" s="60">
        <v>8.15</v>
      </c>
    </row>
    <row r="678" spans="1:12">
      <c r="A678" s="59">
        <v>71412</v>
      </c>
      <c r="B678" s="245" t="s">
        <v>909</v>
      </c>
      <c r="C678" s="245"/>
      <c r="D678" s="245"/>
      <c r="E678" s="245"/>
      <c r="F678" s="245"/>
      <c r="G678" s="246" t="s">
        <v>281</v>
      </c>
      <c r="H678" s="246"/>
      <c r="I678" s="60">
        <v>3.15</v>
      </c>
      <c r="J678" s="247">
        <v>9</v>
      </c>
      <c r="K678" s="248"/>
      <c r="L678" s="61">
        <v>12.15</v>
      </c>
    </row>
    <row r="679" spans="1:12">
      <c r="A679" s="59">
        <v>71430</v>
      </c>
      <c r="B679" s="245" t="s">
        <v>910</v>
      </c>
      <c r="C679" s="245"/>
      <c r="D679" s="245"/>
      <c r="E679" s="245"/>
      <c r="F679" s="245"/>
      <c r="G679" s="246" t="s">
        <v>281</v>
      </c>
      <c r="H679" s="246"/>
      <c r="I679" s="61">
        <v>15.9</v>
      </c>
      <c r="J679" s="249">
        <v>12.9</v>
      </c>
      <c r="K679" s="248"/>
      <c r="L679" s="61">
        <v>28.8</v>
      </c>
    </row>
    <row r="680" spans="1:12">
      <c r="A680" s="59">
        <v>71431</v>
      </c>
      <c r="B680" s="245" t="s">
        <v>911</v>
      </c>
      <c r="C680" s="245"/>
      <c r="D680" s="245"/>
      <c r="E680" s="245"/>
      <c r="F680" s="245"/>
      <c r="G680" s="246" t="s">
        <v>281</v>
      </c>
      <c r="H680" s="246"/>
      <c r="I680" s="60">
        <v>5.0599999999999996</v>
      </c>
      <c r="J680" s="247">
        <v>7.06</v>
      </c>
      <c r="K680" s="248"/>
      <c r="L680" s="61">
        <v>12.12</v>
      </c>
    </row>
    <row r="681" spans="1:12">
      <c r="A681" s="59">
        <v>71432</v>
      </c>
      <c r="B681" s="245" t="s">
        <v>912</v>
      </c>
      <c r="C681" s="245"/>
      <c r="D681" s="245"/>
      <c r="E681" s="245"/>
      <c r="F681" s="245"/>
      <c r="G681" s="246" t="s">
        <v>281</v>
      </c>
      <c r="H681" s="246"/>
      <c r="I681" s="61">
        <v>10.69</v>
      </c>
      <c r="J681" s="249">
        <v>12.9</v>
      </c>
      <c r="K681" s="248"/>
      <c r="L681" s="61">
        <v>23.59</v>
      </c>
    </row>
    <row r="682" spans="1:12">
      <c r="A682" s="59">
        <v>71440</v>
      </c>
      <c r="B682" s="245" t="s">
        <v>913</v>
      </c>
      <c r="C682" s="245"/>
      <c r="D682" s="245"/>
      <c r="E682" s="245"/>
      <c r="F682" s="245"/>
      <c r="G682" s="246" t="s">
        <v>281</v>
      </c>
      <c r="H682" s="246"/>
      <c r="I682" s="60">
        <v>5.25</v>
      </c>
      <c r="J682" s="247">
        <v>5.1100000000000003</v>
      </c>
      <c r="K682" s="248"/>
      <c r="L682" s="61">
        <v>10.36</v>
      </c>
    </row>
    <row r="683" spans="1:12">
      <c r="A683" s="59">
        <v>71441</v>
      </c>
      <c r="B683" s="245" t="s">
        <v>914</v>
      </c>
      <c r="C683" s="245"/>
      <c r="D683" s="245"/>
      <c r="E683" s="245"/>
      <c r="F683" s="245"/>
      <c r="G683" s="246" t="s">
        <v>281</v>
      </c>
      <c r="H683" s="246"/>
      <c r="I683" s="60">
        <v>6.78</v>
      </c>
      <c r="J683" s="247">
        <v>9</v>
      </c>
      <c r="K683" s="248"/>
      <c r="L683" s="61">
        <v>15.78</v>
      </c>
    </row>
    <row r="684" spans="1:12">
      <c r="A684" s="59">
        <v>71442</v>
      </c>
      <c r="B684" s="245" t="s">
        <v>915</v>
      </c>
      <c r="C684" s="245"/>
      <c r="D684" s="245"/>
      <c r="E684" s="245"/>
      <c r="F684" s="245"/>
      <c r="G684" s="246" t="s">
        <v>281</v>
      </c>
      <c r="H684" s="246"/>
      <c r="I684" s="61">
        <v>10.25</v>
      </c>
      <c r="J684" s="249">
        <v>12.9</v>
      </c>
      <c r="K684" s="248"/>
      <c r="L684" s="61">
        <v>23.15</v>
      </c>
    </row>
    <row r="685" spans="1:12">
      <c r="A685" s="59">
        <v>71443</v>
      </c>
      <c r="B685" s="245" t="s">
        <v>916</v>
      </c>
      <c r="C685" s="245"/>
      <c r="D685" s="245"/>
      <c r="E685" s="245"/>
      <c r="F685" s="245"/>
      <c r="G685" s="246" t="s">
        <v>281</v>
      </c>
      <c r="H685" s="246"/>
      <c r="I685" s="60">
        <v>8.14</v>
      </c>
      <c r="J685" s="247">
        <v>9</v>
      </c>
      <c r="K685" s="248"/>
      <c r="L685" s="61">
        <v>17.14</v>
      </c>
    </row>
    <row r="686" spans="1:12">
      <c r="A686" s="59">
        <v>71450</v>
      </c>
      <c r="B686" s="245" t="s">
        <v>917</v>
      </c>
      <c r="C686" s="245"/>
      <c r="D686" s="245"/>
      <c r="E686" s="245"/>
      <c r="F686" s="245"/>
      <c r="G686" s="246" t="s">
        <v>281</v>
      </c>
      <c r="H686" s="246"/>
      <c r="I686" s="61">
        <v>83.95</v>
      </c>
      <c r="J686" s="249">
        <v>14.6</v>
      </c>
      <c r="K686" s="248"/>
      <c r="L686" s="61">
        <v>98.55</v>
      </c>
    </row>
    <row r="687" spans="1:12">
      <c r="A687" s="59">
        <v>71451</v>
      </c>
      <c r="B687" s="245" t="s">
        <v>918</v>
      </c>
      <c r="C687" s="245"/>
      <c r="D687" s="245"/>
      <c r="E687" s="245"/>
      <c r="F687" s="245"/>
      <c r="G687" s="246" t="s">
        <v>281</v>
      </c>
      <c r="H687" s="246"/>
      <c r="I687" s="61">
        <v>84.98</v>
      </c>
      <c r="J687" s="249">
        <v>14.6</v>
      </c>
      <c r="K687" s="248"/>
      <c r="L687" s="61">
        <v>99.58</v>
      </c>
    </row>
    <row r="688" spans="1:12">
      <c r="A688" s="59">
        <v>71452</v>
      </c>
      <c r="B688" s="245" t="s">
        <v>919</v>
      </c>
      <c r="C688" s="245"/>
      <c r="D688" s="245"/>
      <c r="E688" s="245"/>
      <c r="F688" s="245"/>
      <c r="G688" s="246" t="s">
        <v>281</v>
      </c>
      <c r="H688" s="246"/>
      <c r="I688" s="61">
        <v>96.36</v>
      </c>
      <c r="J688" s="249">
        <v>14.6</v>
      </c>
      <c r="K688" s="248"/>
      <c r="L688" s="62">
        <v>110.96</v>
      </c>
    </row>
    <row r="689" spans="1:12">
      <c r="A689" s="59">
        <v>71455</v>
      </c>
      <c r="B689" s="245" t="s">
        <v>920</v>
      </c>
      <c r="C689" s="245"/>
      <c r="D689" s="245"/>
      <c r="E689" s="245"/>
      <c r="F689" s="245"/>
      <c r="G689" s="246" t="s">
        <v>281</v>
      </c>
      <c r="H689" s="246"/>
      <c r="I689" s="62">
        <v>104.08</v>
      </c>
      <c r="J689" s="249">
        <v>24.33</v>
      </c>
      <c r="K689" s="248"/>
      <c r="L689" s="62">
        <v>128.41</v>
      </c>
    </row>
    <row r="690" spans="1:12">
      <c r="A690" s="59">
        <v>71456</v>
      </c>
      <c r="B690" s="245" t="s">
        <v>921</v>
      </c>
      <c r="C690" s="245"/>
      <c r="D690" s="245"/>
      <c r="E690" s="245"/>
      <c r="F690" s="245"/>
      <c r="G690" s="246" t="s">
        <v>281</v>
      </c>
      <c r="H690" s="246"/>
      <c r="I690" s="62">
        <v>104.89</v>
      </c>
      <c r="J690" s="249">
        <v>24.33</v>
      </c>
      <c r="K690" s="248"/>
      <c r="L690" s="62">
        <v>129.22</v>
      </c>
    </row>
    <row r="691" spans="1:12">
      <c r="A691" s="59">
        <v>71457</v>
      </c>
      <c r="B691" s="245" t="s">
        <v>922</v>
      </c>
      <c r="C691" s="245"/>
      <c r="D691" s="245"/>
      <c r="E691" s="245"/>
      <c r="F691" s="245"/>
      <c r="G691" s="246" t="s">
        <v>281</v>
      </c>
      <c r="H691" s="246"/>
      <c r="I691" s="62">
        <v>116.48</v>
      </c>
      <c r="J691" s="249">
        <v>24.33</v>
      </c>
      <c r="K691" s="248"/>
      <c r="L691" s="62">
        <v>140.81</v>
      </c>
    </row>
    <row r="692" spans="1:12">
      <c r="A692" s="59">
        <v>71460</v>
      </c>
      <c r="B692" s="245" t="s">
        <v>923</v>
      </c>
      <c r="C692" s="245"/>
      <c r="D692" s="245"/>
      <c r="E692" s="245"/>
      <c r="F692" s="245"/>
      <c r="G692" s="246" t="s">
        <v>281</v>
      </c>
      <c r="H692" s="246"/>
      <c r="I692" s="60">
        <v>4.71</v>
      </c>
      <c r="J692" s="247">
        <v>7.3</v>
      </c>
      <c r="K692" s="248"/>
      <c r="L692" s="61">
        <v>12.01</v>
      </c>
    </row>
    <row r="693" spans="1:12">
      <c r="A693" s="59">
        <v>71461</v>
      </c>
      <c r="B693" s="245" t="s">
        <v>924</v>
      </c>
      <c r="C693" s="245"/>
      <c r="D693" s="245"/>
      <c r="E693" s="245"/>
      <c r="F693" s="245"/>
      <c r="G693" s="246" t="s">
        <v>281</v>
      </c>
      <c r="H693" s="246"/>
      <c r="I693" s="60">
        <v>5.01</v>
      </c>
      <c r="J693" s="247">
        <v>7.3</v>
      </c>
      <c r="K693" s="248"/>
      <c r="L693" s="61">
        <v>12.31</v>
      </c>
    </row>
    <row r="694" spans="1:12">
      <c r="A694" s="59">
        <v>71462</v>
      </c>
      <c r="B694" s="245" t="s">
        <v>925</v>
      </c>
      <c r="C694" s="245"/>
      <c r="D694" s="245"/>
      <c r="E694" s="245"/>
      <c r="F694" s="245"/>
      <c r="G694" s="246" t="s">
        <v>281</v>
      </c>
      <c r="H694" s="246"/>
      <c r="I694" s="60">
        <v>8.3000000000000007</v>
      </c>
      <c r="J694" s="247">
        <v>7.3</v>
      </c>
      <c r="K694" s="248"/>
      <c r="L694" s="61">
        <v>15.6</v>
      </c>
    </row>
    <row r="695" spans="1:12">
      <c r="A695" s="59">
        <v>71463</v>
      </c>
      <c r="B695" s="245" t="s">
        <v>926</v>
      </c>
      <c r="C695" s="245"/>
      <c r="D695" s="245"/>
      <c r="E695" s="245"/>
      <c r="F695" s="245"/>
      <c r="G695" s="246" t="s">
        <v>281</v>
      </c>
      <c r="H695" s="246"/>
      <c r="I695" s="60">
        <v>9.15</v>
      </c>
      <c r="J695" s="247">
        <v>7.3</v>
      </c>
      <c r="K695" s="248"/>
      <c r="L695" s="61">
        <v>16.45</v>
      </c>
    </row>
    <row r="696" spans="1:12">
      <c r="A696" s="59">
        <v>71464</v>
      </c>
      <c r="B696" s="245" t="s">
        <v>927</v>
      </c>
      <c r="C696" s="245"/>
      <c r="D696" s="245"/>
      <c r="E696" s="245"/>
      <c r="F696" s="245"/>
      <c r="G696" s="246" t="s">
        <v>281</v>
      </c>
      <c r="H696" s="246"/>
      <c r="I696" s="60">
        <v>8.3800000000000008</v>
      </c>
      <c r="J696" s="247">
        <v>7.3</v>
      </c>
      <c r="K696" s="248"/>
      <c r="L696" s="61">
        <v>15.68</v>
      </c>
    </row>
    <row r="697" spans="1:12">
      <c r="A697" s="59">
        <v>71465</v>
      </c>
      <c r="B697" s="245" t="s">
        <v>928</v>
      </c>
      <c r="C697" s="245"/>
      <c r="D697" s="245"/>
      <c r="E697" s="245"/>
      <c r="F697" s="245"/>
      <c r="G697" s="246" t="s">
        <v>281</v>
      </c>
      <c r="H697" s="246"/>
      <c r="I697" s="61">
        <v>10.41</v>
      </c>
      <c r="J697" s="247">
        <v>7.3</v>
      </c>
      <c r="K697" s="248"/>
      <c r="L697" s="61">
        <v>17.71</v>
      </c>
    </row>
    <row r="698" spans="1:12">
      <c r="A698" s="59">
        <v>71470</v>
      </c>
      <c r="B698" s="245" t="s">
        <v>929</v>
      </c>
      <c r="C698" s="245"/>
      <c r="D698" s="245"/>
      <c r="E698" s="245"/>
      <c r="F698" s="245"/>
      <c r="G698" s="246" t="s">
        <v>281</v>
      </c>
      <c r="H698" s="246"/>
      <c r="I698" s="60">
        <v>9.49</v>
      </c>
      <c r="J698" s="247">
        <v>8.89</v>
      </c>
      <c r="K698" s="248"/>
      <c r="L698" s="61">
        <v>18.38</v>
      </c>
    </row>
    <row r="699" spans="1:12">
      <c r="A699" s="59">
        <v>71471</v>
      </c>
      <c r="B699" s="245" t="s">
        <v>930</v>
      </c>
      <c r="C699" s="245"/>
      <c r="D699" s="245"/>
      <c r="E699" s="245"/>
      <c r="F699" s="245"/>
      <c r="G699" s="246" t="s">
        <v>281</v>
      </c>
      <c r="H699" s="246"/>
      <c r="I699" s="60">
        <v>5.01</v>
      </c>
      <c r="J699" s="247">
        <v>8.52</v>
      </c>
      <c r="K699" s="248"/>
      <c r="L699" s="61">
        <v>13.53</v>
      </c>
    </row>
    <row r="700" spans="1:12">
      <c r="A700" s="59">
        <v>71472</v>
      </c>
      <c r="B700" s="245" t="s">
        <v>931</v>
      </c>
      <c r="C700" s="245"/>
      <c r="D700" s="245"/>
      <c r="E700" s="245"/>
      <c r="F700" s="245"/>
      <c r="G700" s="246" t="s">
        <v>281</v>
      </c>
      <c r="H700" s="246"/>
      <c r="I700" s="60">
        <v>3.32</v>
      </c>
      <c r="J700" s="247">
        <v>8.89</v>
      </c>
      <c r="K700" s="248"/>
      <c r="L700" s="61">
        <v>12.21</v>
      </c>
    </row>
    <row r="701" spans="1:12">
      <c r="A701" s="59">
        <v>71473</v>
      </c>
      <c r="B701" s="245" t="s">
        <v>932</v>
      </c>
      <c r="C701" s="245"/>
      <c r="D701" s="245"/>
      <c r="E701" s="245"/>
      <c r="F701" s="245"/>
      <c r="G701" s="246" t="s">
        <v>281</v>
      </c>
      <c r="H701" s="246"/>
      <c r="I701" s="61">
        <v>11.12</v>
      </c>
      <c r="J701" s="249">
        <v>17.79</v>
      </c>
      <c r="K701" s="248"/>
      <c r="L701" s="61">
        <v>28.91</v>
      </c>
    </row>
    <row r="702" spans="1:12">
      <c r="A702" s="59">
        <v>71474</v>
      </c>
      <c r="B702" s="245" t="s">
        <v>933</v>
      </c>
      <c r="C702" s="245"/>
      <c r="D702" s="245"/>
      <c r="E702" s="245"/>
      <c r="F702" s="245"/>
      <c r="G702" s="246" t="s">
        <v>281</v>
      </c>
      <c r="H702" s="246"/>
      <c r="I702" s="60">
        <v>5.22</v>
      </c>
      <c r="J702" s="247">
        <v>8.89</v>
      </c>
      <c r="K702" s="248"/>
      <c r="L702" s="61">
        <v>14.11</v>
      </c>
    </row>
    <row r="703" spans="1:12">
      <c r="A703" s="59">
        <v>71476</v>
      </c>
      <c r="B703" s="245" t="s">
        <v>934</v>
      </c>
      <c r="C703" s="245"/>
      <c r="D703" s="245"/>
      <c r="E703" s="245"/>
      <c r="F703" s="245"/>
      <c r="G703" s="246" t="s">
        <v>334</v>
      </c>
      <c r="H703" s="246"/>
      <c r="I703" s="61">
        <v>44.23</v>
      </c>
      <c r="J703" s="247">
        <v>4.87</v>
      </c>
      <c r="K703" s="248"/>
      <c r="L703" s="61">
        <v>49.1</v>
      </c>
    </row>
    <row r="704" spans="1:12">
      <c r="A704" s="59">
        <v>71480</v>
      </c>
      <c r="B704" s="245" t="s">
        <v>935</v>
      </c>
      <c r="C704" s="245"/>
      <c r="D704" s="245"/>
      <c r="E704" s="245"/>
      <c r="F704" s="245"/>
      <c r="G704" s="246" t="s">
        <v>281</v>
      </c>
      <c r="H704" s="246"/>
      <c r="I704" s="60">
        <v>3</v>
      </c>
      <c r="J704" s="247">
        <v>4.87</v>
      </c>
      <c r="K704" s="248"/>
      <c r="L704" s="60">
        <v>7.87</v>
      </c>
    </row>
    <row r="705" spans="1:12">
      <c r="A705" s="59">
        <v>71481</v>
      </c>
      <c r="B705" s="245" t="s">
        <v>936</v>
      </c>
      <c r="C705" s="245"/>
      <c r="D705" s="245"/>
      <c r="E705" s="245"/>
      <c r="F705" s="245"/>
      <c r="G705" s="246" t="s">
        <v>281</v>
      </c>
      <c r="H705" s="246"/>
      <c r="I705" s="60">
        <v>3.2</v>
      </c>
      <c r="J705" s="247">
        <v>4.87</v>
      </c>
      <c r="K705" s="248"/>
      <c r="L705" s="60">
        <v>8.07</v>
      </c>
    </row>
    <row r="706" spans="1:12">
      <c r="A706" s="59">
        <v>71490</v>
      </c>
      <c r="B706" s="245" t="s">
        <v>937</v>
      </c>
      <c r="C706" s="245"/>
      <c r="D706" s="245"/>
      <c r="E706" s="245"/>
      <c r="F706" s="245"/>
      <c r="G706" s="246" t="s">
        <v>281</v>
      </c>
      <c r="H706" s="246"/>
      <c r="I706" s="60">
        <v>0.2</v>
      </c>
      <c r="J706" s="247">
        <v>3.65</v>
      </c>
      <c r="K706" s="248"/>
      <c r="L706" s="60">
        <v>3.85</v>
      </c>
    </row>
    <row r="707" spans="1:12">
      <c r="A707" s="59">
        <v>71491</v>
      </c>
      <c r="B707" s="245" t="s">
        <v>938</v>
      </c>
      <c r="C707" s="245"/>
      <c r="D707" s="245"/>
      <c r="E707" s="245"/>
      <c r="F707" s="245"/>
      <c r="G707" s="246" t="s">
        <v>281</v>
      </c>
      <c r="H707" s="246"/>
      <c r="I707" s="60">
        <v>0.17</v>
      </c>
      <c r="J707" s="247">
        <v>3.65</v>
      </c>
      <c r="K707" s="248"/>
      <c r="L707" s="60">
        <v>3.82</v>
      </c>
    </row>
    <row r="708" spans="1:12">
      <c r="A708" s="59">
        <v>71492</v>
      </c>
      <c r="B708" s="245" t="s">
        <v>939</v>
      </c>
      <c r="C708" s="245"/>
      <c r="D708" s="245"/>
      <c r="E708" s="245"/>
      <c r="F708" s="245"/>
      <c r="G708" s="246" t="s">
        <v>281</v>
      </c>
      <c r="H708" s="246"/>
      <c r="I708" s="60">
        <v>0.24</v>
      </c>
      <c r="J708" s="247">
        <v>4.87</v>
      </c>
      <c r="K708" s="248"/>
      <c r="L708" s="60">
        <v>5.1100000000000003</v>
      </c>
    </row>
    <row r="709" spans="1:12">
      <c r="A709" s="59">
        <v>71500</v>
      </c>
      <c r="B709" s="245" t="s">
        <v>940</v>
      </c>
      <c r="C709" s="245"/>
      <c r="D709" s="245"/>
      <c r="E709" s="245"/>
      <c r="F709" s="245"/>
      <c r="G709" s="246" t="s">
        <v>281</v>
      </c>
      <c r="H709" s="246"/>
      <c r="I709" s="61">
        <v>24.18</v>
      </c>
      <c r="J709" s="247">
        <v>4.87</v>
      </c>
      <c r="K709" s="248"/>
      <c r="L709" s="61">
        <v>29.05</v>
      </c>
    </row>
    <row r="710" spans="1:12">
      <c r="A710" s="59">
        <v>71510</v>
      </c>
      <c r="B710" s="245" t="s">
        <v>941</v>
      </c>
      <c r="C710" s="245"/>
      <c r="D710" s="245"/>
      <c r="E710" s="245"/>
      <c r="F710" s="245"/>
      <c r="G710" s="246" t="s">
        <v>281</v>
      </c>
      <c r="H710" s="246"/>
      <c r="I710" s="60">
        <v>3.5</v>
      </c>
      <c r="J710" s="247">
        <v>4.87</v>
      </c>
      <c r="K710" s="248"/>
      <c r="L710" s="60">
        <v>8.3699999999999992</v>
      </c>
    </row>
    <row r="711" spans="1:12">
      <c r="A711" s="59">
        <v>71520</v>
      </c>
      <c r="B711" s="245" t="s">
        <v>942</v>
      </c>
      <c r="C711" s="245"/>
      <c r="D711" s="245"/>
      <c r="E711" s="245"/>
      <c r="F711" s="245"/>
      <c r="G711" s="246" t="s">
        <v>281</v>
      </c>
      <c r="H711" s="246"/>
      <c r="I711" s="61">
        <v>11.56</v>
      </c>
      <c r="J711" s="247">
        <v>0.36</v>
      </c>
      <c r="K711" s="248"/>
      <c r="L711" s="61">
        <v>11.92</v>
      </c>
    </row>
    <row r="712" spans="1:12">
      <c r="A712" s="59">
        <v>71521</v>
      </c>
      <c r="B712" s="245" t="s">
        <v>943</v>
      </c>
      <c r="C712" s="245"/>
      <c r="D712" s="245"/>
      <c r="E712" s="245"/>
      <c r="F712" s="245"/>
      <c r="G712" s="246" t="s">
        <v>281</v>
      </c>
      <c r="H712" s="246"/>
      <c r="I712" s="61">
        <v>21.61</v>
      </c>
      <c r="J712" s="247">
        <v>0.36</v>
      </c>
      <c r="K712" s="248"/>
      <c r="L712" s="61">
        <v>21.97</v>
      </c>
    </row>
    <row r="713" spans="1:12">
      <c r="A713" s="59">
        <v>71522</v>
      </c>
      <c r="B713" s="245" t="s">
        <v>944</v>
      </c>
      <c r="C713" s="245"/>
      <c r="D713" s="245"/>
      <c r="E713" s="245"/>
      <c r="F713" s="245"/>
      <c r="G713" s="246" t="s">
        <v>281</v>
      </c>
      <c r="H713" s="246"/>
      <c r="I713" s="61">
        <v>31.86</v>
      </c>
      <c r="J713" s="247">
        <v>1.95</v>
      </c>
      <c r="K713" s="248"/>
      <c r="L713" s="61">
        <v>33.81</v>
      </c>
    </row>
    <row r="714" spans="1:12">
      <c r="A714" s="59">
        <v>71523</v>
      </c>
      <c r="B714" s="245" t="s">
        <v>945</v>
      </c>
      <c r="C714" s="245"/>
      <c r="D714" s="245"/>
      <c r="E714" s="245"/>
      <c r="F714" s="245"/>
      <c r="G714" s="246" t="s">
        <v>281</v>
      </c>
      <c r="H714" s="246"/>
      <c r="I714" s="62">
        <v>529.32000000000005</v>
      </c>
      <c r="J714" s="247">
        <v>5.84</v>
      </c>
      <c r="K714" s="248"/>
      <c r="L714" s="62">
        <v>535.16</v>
      </c>
    </row>
    <row r="715" spans="1:12">
      <c r="A715" s="59">
        <v>71524</v>
      </c>
      <c r="B715" s="245" t="s">
        <v>946</v>
      </c>
      <c r="C715" s="245"/>
      <c r="D715" s="245"/>
      <c r="E715" s="245"/>
      <c r="F715" s="245"/>
      <c r="G715" s="246" t="s">
        <v>281</v>
      </c>
      <c r="H715" s="246"/>
      <c r="I715" s="61">
        <v>35.630000000000003</v>
      </c>
      <c r="J715" s="247">
        <v>1.95</v>
      </c>
      <c r="K715" s="248"/>
      <c r="L715" s="61">
        <v>37.58</v>
      </c>
    </row>
    <row r="716" spans="1:12">
      <c r="A716" s="59">
        <v>71525</v>
      </c>
      <c r="B716" s="245" t="s">
        <v>947</v>
      </c>
      <c r="C716" s="245"/>
      <c r="D716" s="245"/>
      <c r="E716" s="245"/>
      <c r="F716" s="245"/>
      <c r="G716" s="246" t="s">
        <v>281</v>
      </c>
      <c r="H716" s="246"/>
      <c r="I716" s="61">
        <v>34.979999999999997</v>
      </c>
      <c r="J716" s="247">
        <v>1.95</v>
      </c>
      <c r="K716" s="248"/>
      <c r="L716" s="61">
        <v>36.93</v>
      </c>
    </row>
    <row r="717" spans="1:12">
      <c r="A717" s="59">
        <v>71526</v>
      </c>
      <c r="B717" s="245" t="s">
        <v>948</v>
      </c>
      <c r="C717" s="245"/>
      <c r="D717" s="245"/>
      <c r="E717" s="245"/>
      <c r="F717" s="245"/>
      <c r="G717" s="246" t="s">
        <v>281</v>
      </c>
      <c r="H717" s="246"/>
      <c r="I717" s="61">
        <v>35.97</v>
      </c>
      <c r="J717" s="247">
        <v>1.95</v>
      </c>
      <c r="K717" s="248"/>
      <c r="L717" s="61">
        <v>37.92</v>
      </c>
    </row>
    <row r="718" spans="1:12">
      <c r="A718" s="59">
        <v>71527</v>
      </c>
      <c r="B718" s="245" t="s">
        <v>949</v>
      </c>
      <c r="C718" s="245"/>
      <c r="D718" s="245"/>
      <c r="E718" s="245"/>
      <c r="F718" s="245"/>
      <c r="G718" s="246" t="s">
        <v>281</v>
      </c>
      <c r="H718" s="246"/>
      <c r="I718" s="61">
        <v>52.3</v>
      </c>
      <c r="J718" s="247">
        <v>1.95</v>
      </c>
      <c r="K718" s="248"/>
      <c r="L718" s="61">
        <v>54.25</v>
      </c>
    </row>
    <row r="719" spans="1:12">
      <c r="A719" s="59">
        <v>71528</v>
      </c>
      <c r="B719" s="245" t="s">
        <v>950</v>
      </c>
      <c r="C719" s="245"/>
      <c r="D719" s="245"/>
      <c r="E719" s="245"/>
      <c r="F719" s="245"/>
      <c r="G719" s="246" t="s">
        <v>281</v>
      </c>
      <c r="H719" s="246"/>
      <c r="I719" s="62">
        <v>178.1</v>
      </c>
      <c r="J719" s="247">
        <v>1.95</v>
      </c>
      <c r="K719" s="248"/>
      <c r="L719" s="62">
        <v>180.05</v>
      </c>
    </row>
    <row r="720" spans="1:12">
      <c r="A720" s="59">
        <v>71530</v>
      </c>
      <c r="B720" s="245" t="s">
        <v>951</v>
      </c>
      <c r="C720" s="245"/>
      <c r="D720" s="245"/>
      <c r="E720" s="245"/>
      <c r="F720" s="245"/>
      <c r="G720" s="246" t="s">
        <v>281</v>
      </c>
      <c r="H720" s="246"/>
      <c r="I720" s="60">
        <v>3.7</v>
      </c>
      <c r="J720" s="247">
        <v>0.36</v>
      </c>
      <c r="K720" s="248"/>
      <c r="L720" s="60">
        <v>4.0599999999999996</v>
      </c>
    </row>
    <row r="721" spans="1:12">
      <c r="A721" s="59">
        <v>71531</v>
      </c>
      <c r="B721" s="245" t="s">
        <v>952</v>
      </c>
      <c r="C721" s="245"/>
      <c r="D721" s="245"/>
      <c r="E721" s="245"/>
      <c r="F721" s="245"/>
      <c r="G721" s="246" t="s">
        <v>281</v>
      </c>
      <c r="H721" s="246"/>
      <c r="I721" s="60">
        <v>4.7699999999999996</v>
      </c>
      <c r="J721" s="247">
        <v>0.36</v>
      </c>
      <c r="K721" s="248"/>
      <c r="L721" s="60">
        <v>5.13</v>
      </c>
    </row>
    <row r="722" spans="1:12">
      <c r="A722" s="59">
        <v>71532</v>
      </c>
      <c r="B722" s="245" t="s">
        <v>953</v>
      </c>
      <c r="C722" s="245"/>
      <c r="D722" s="245"/>
      <c r="E722" s="245"/>
      <c r="F722" s="245"/>
      <c r="G722" s="246" t="s">
        <v>281</v>
      </c>
      <c r="H722" s="246"/>
      <c r="I722" s="60">
        <v>4.16</v>
      </c>
      <c r="J722" s="247">
        <v>0.36</v>
      </c>
      <c r="K722" s="248"/>
      <c r="L722" s="60">
        <v>4.5199999999999996</v>
      </c>
    </row>
    <row r="723" spans="1:12">
      <c r="A723" s="59">
        <v>71533</v>
      </c>
      <c r="B723" s="245" t="s">
        <v>954</v>
      </c>
      <c r="C723" s="245"/>
      <c r="D723" s="245"/>
      <c r="E723" s="245"/>
      <c r="F723" s="245"/>
      <c r="G723" s="246" t="s">
        <v>281</v>
      </c>
      <c r="H723" s="246"/>
      <c r="I723" s="60">
        <v>4.3899999999999997</v>
      </c>
      <c r="J723" s="247">
        <v>0.36</v>
      </c>
      <c r="K723" s="248"/>
      <c r="L723" s="60">
        <v>4.75</v>
      </c>
    </row>
    <row r="724" spans="1:12">
      <c r="A724" s="59">
        <v>71560</v>
      </c>
      <c r="B724" s="245" t="s">
        <v>955</v>
      </c>
      <c r="C724" s="245"/>
      <c r="D724" s="245"/>
      <c r="E724" s="245"/>
      <c r="F724" s="245"/>
      <c r="G724" s="246" t="s">
        <v>281</v>
      </c>
      <c r="H724" s="246"/>
      <c r="I724" s="61">
        <v>12.88</v>
      </c>
      <c r="J724" s="247">
        <v>0.36</v>
      </c>
      <c r="K724" s="248"/>
      <c r="L724" s="61">
        <v>13.24</v>
      </c>
    </row>
    <row r="725" spans="1:12">
      <c r="A725" s="59">
        <v>71561</v>
      </c>
      <c r="B725" s="245" t="s">
        <v>956</v>
      </c>
      <c r="C725" s="245"/>
      <c r="D725" s="245"/>
      <c r="E725" s="245"/>
      <c r="F725" s="245"/>
      <c r="G725" s="246" t="s">
        <v>281</v>
      </c>
      <c r="H725" s="246"/>
      <c r="I725" s="61">
        <v>21.33</v>
      </c>
      <c r="J725" s="247">
        <v>0.36</v>
      </c>
      <c r="K725" s="248"/>
      <c r="L725" s="61">
        <v>21.69</v>
      </c>
    </row>
    <row r="726" spans="1:12">
      <c r="A726" s="59">
        <v>71562</v>
      </c>
      <c r="B726" s="245" t="s">
        <v>957</v>
      </c>
      <c r="C726" s="245"/>
      <c r="D726" s="245"/>
      <c r="E726" s="245"/>
      <c r="F726" s="245"/>
      <c r="G726" s="246" t="s">
        <v>281</v>
      </c>
      <c r="H726" s="246"/>
      <c r="I726" s="61">
        <v>33.68</v>
      </c>
      <c r="J726" s="247">
        <v>5.84</v>
      </c>
      <c r="K726" s="248"/>
      <c r="L726" s="61">
        <v>39.520000000000003</v>
      </c>
    </row>
    <row r="727" spans="1:12">
      <c r="A727" s="59">
        <v>71564</v>
      </c>
      <c r="B727" s="245" t="s">
        <v>958</v>
      </c>
      <c r="C727" s="245"/>
      <c r="D727" s="245"/>
      <c r="E727" s="245"/>
      <c r="F727" s="245"/>
      <c r="G727" s="246" t="s">
        <v>281</v>
      </c>
      <c r="H727" s="246"/>
      <c r="I727" s="60">
        <v>4.9000000000000004</v>
      </c>
      <c r="J727" s="247">
        <v>0.15</v>
      </c>
      <c r="K727" s="248"/>
      <c r="L727" s="60">
        <v>5.05</v>
      </c>
    </row>
    <row r="728" spans="1:12">
      <c r="A728" s="59">
        <v>71565</v>
      </c>
      <c r="B728" s="245" t="s">
        <v>959</v>
      </c>
      <c r="C728" s="245"/>
      <c r="D728" s="245"/>
      <c r="E728" s="245"/>
      <c r="F728" s="245"/>
      <c r="G728" s="246" t="s">
        <v>281</v>
      </c>
      <c r="H728" s="246"/>
      <c r="I728" s="60">
        <v>6.45</v>
      </c>
      <c r="J728" s="247">
        <v>0.15</v>
      </c>
      <c r="K728" s="248"/>
      <c r="L728" s="60">
        <v>6.6</v>
      </c>
    </row>
    <row r="729" spans="1:12">
      <c r="A729" s="59">
        <v>71566</v>
      </c>
      <c r="B729" s="245" t="s">
        <v>960</v>
      </c>
      <c r="C729" s="245"/>
      <c r="D729" s="245"/>
      <c r="E729" s="245"/>
      <c r="F729" s="245"/>
      <c r="G729" s="246" t="s">
        <v>281</v>
      </c>
      <c r="H729" s="246"/>
      <c r="I729" s="60">
        <v>8.9600000000000009</v>
      </c>
      <c r="J729" s="247">
        <v>0.15</v>
      </c>
      <c r="K729" s="248"/>
      <c r="L729" s="60">
        <v>9.11</v>
      </c>
    </row>
    <row r="730" spans="1:12">
      <c r="A730" s="59">
        <v>71567</v>
      </c>
      <c r="B730" s="245" t="s">
        <v>961</v>
      </c>
      <c r="C730" s="245"/>
      <c r="D730" s="245"/>
      <c r="E730" s="245"/>
      <c r="F730" s="245"/>
      <c r="G730" s="246" t="s">
        <v>281</v>
      </c>
      <c r="H730" s="246"/>
      <c r="I730" s="60">
        <v>6.77</v>
      </c>
      <c r="J730" s="247">
        <v>0.15</v>
      </c>
      <c r="K730" s="248"/>
      <c r="L730" s="60">
        <v>6.92</v>
      </c>
    </row>
    <row r="731" spans="1:12">
      <c r="A731" s="59">
        <v>71577</v>
      </c>
      <c r="B731" s="245" t="s">
        <v>962</v>
      </c>
      <c r="C731" s="245"/>
      <c r="D731" s="245"/>
      <c r="E731" s="245"/>
      <c r="F731" s="245"/>
      <c r="G731" s="246" t="s">
        <v>281</v>
      </c>
      <c r="H731" s="246"/>
      <c r="I731" s="60">
        <v>7.72</v>
      </c>
      <c r="J731" s="247">
        <v>0.15</v>
      </c>
      <c r="K731" s="248"/>
      <c r="L731" s="60">
        <v>7.87</v>
      </c>
    </row>
    <row r="732" spans="1:12">
      <c r="A732" s="59">
        <v>71590</v>
      </c>
      <c r="B732" s="245" t="s">
        <v>963</v>
      </c>
      <c r="C732" s="245"/>
      <c r="D732" s="245"/>
      <c r="E732" s="245"/>
      <c r="F732" s="245"/>
      <c r="G732" s="246" t="s">
        <v>281</v>
      </c>
      <c r="H732" s="246"/>
      <c r="I732" s="61">
        <v>24.01</v>
      </c>
      <c r="J732" s="247">
        <v>0.36</v>
      </c>
      <c r="K732" s="248"/>
      <c r="L732" s="61">
        <v>24.37</v>
      </c>
    </row>
    <row r="733" spans="1:12">
      <c r="A733" s="59">
        <v>71591</v>
      </c>
      <c r="B733" s="245" t="s">
        <v>964</v>
      </c>
      <c r="C733" s="245"/>
      <c r="D733" s="245"/>
      <c r="E733" s="245"/>
      <c r="F733" s="245"/>
      <c r="G733" s="246" t="s">
        <v>281</v>
      </c>
      <c r="H733" s="246"/>
      <c r="I733" s="61">
        <v>26.89</v>
      </c>
      <c r="J733" s="247">
        <v>0.36</v>
      </c>
      <c r="K733" s="248"/>
      <c r="L733" s="61">
        <v>27.25</v>
      </c>
    </row>
    <row r="734" spans="1:12">
      <c r="A734" s="59">
        <v>71592</v>
      </c>
      <c r="B734" s="245" t="s">
        <v>965</v>
      </c>
      <c r="C734" s="245"/>
      <c r="D734" s="245"/>
      <c r="E734" s="245"/>
      <c r="F734" s="245"/>
      <c r="G734" s="246" t="s">
        <v>281</v>
      </c>
      <c r="H734" s="246"/>
      <c r="I734" s="61">
        <v>36</v>
      </c>
      <c r="J734" s="247">
        <v>1.95</v>
      </c>
      <c r="K734" s="248"/>
      <c r="L734" s="61">
        <v>37.950000000000003</v>
      </c>
    </row>
    <row r="735" spans="1:12">
      <c r="A735" s="59">
        <v>71596</v>
      </c>
      <c r="B735" s="245" t="s">
        <v>966</v>
      </c>
      <c r="C735" s="245"/>
      <c r="D735" s="245"/>
      <c r="E735" s="245"/>
      <c r="F735" s="245"/>
      <c r="G735" s="246" t="s">
        <v>281</v>
      </c>
      <c r="H735" s="246"/>
      <c r="I735" s="61">
        <v>10.039999999999999</v>
      </c>
      <c r="J735" s="247">
        <v>3.17</v>
      </c>
      <c r="K735" s="248"/>
      <c r="L735" s="61">
        <v>13.21</v>
      </c>
    </row>
    <row r="736" spans="1:12">
      <c r="A736" s="59">
        <v>71600</v>
      </c>
      <c r="B736" s="245" t="s">
        <v>967</v>
      </c>
      <c r="C736" s="245"/>
      <c r="D736" s="245"/>
      <c r="E736" s="245"/>
      <c r="F736" s="245"/>
      <c r="G736" s="246" t="s">
        <v>281</v>
      </c>
      <c r="H736" s="246"/>
      <c r="I736" s="61">
        <v>20.149999999999999</v>
      </c>
      <c r="J736" s="249">
        <v>19.46</v>
      </c>
      <c r="K736" s="248"/>
      <c r="L736" s="61">
        <v>39.61</v>
      </c>
    </row>
    <row r="737" spans="1:12">
      <c r="A737" s="59">
        <v>71601</v>
      </c>
      <c r="B737" s="245" t="s">
        <v>968</v>
      </c>
      <c r="C737" s="245"/>
      <c r="D737" s="245"/>
      <c r="E737" s="245"/>
      <c r="F737" s="245"/>
      <c r="G737" s="246" t="s">
        <v>281</v>
      </c>
      <c r="H737" s="246"/>
      <c r="I737" s="62">
        <v>111.29</v>
      </c>
      <c r="J737" s="247">
        <v>1.95</v>
      </c>
      <c r="K737" s="248"/>
      <c r="L737" s="62">
        <v>113.24</v>
      </c>
    </row>
    <row r="738" spans="1:12">
      <c r="A738" s="59">
        <v>71602</v>
      </c>
      <c r="B738" s="245" t="s">
        <v>969</v>
      </c>
      <c r="C738" s="245"/>
      <c r="D738" s="245"/>
      <c r="E738" s="245"/>
      <c r="F738" s="245"/>
      <c r="G738" s="246" t="s">
        <v>281</v>
      </c>
      <c r="H738" s="246"/>
      <c r="I738" s="62">
        <v>148.69999999999999</v>
      </c>
      <c r="J738" s="249">
        <v>24.33</v>
      </c>
      <c r="K738" s="248"/>
      <c r="L738" s="62">
        <v>173.03</v>
      </c>
    </row>
    <row r="739" spans="1:12">
      <c r="A739" s="59">
        <v>71603</v>
      </c>
      <c r="B739" s="245" t="s">
        <v>970</v>
      </c>
      <c r="C739" s="245"/>
      <c r="D739" s="245"/>
      <c r="E739" s="245"/>
      <c r="F739" s="245"/>
      <c r="G739" s="246" t="s">
        <v>281</v>
      </c>
      <c r="H739" s="246"/>
      <c r="I739" s="62">
        <v>136.71</v>
      </c>
      <c r="J739" s="249">
        <v>27.32</v>
      </c>
      <c r="K739" s="248"/>
      <c r="L739" s="62">
        <v>164.03</v>
      </c>
    </row>
    <row r="740" spans="1:12">
      <c r="A740" s="59">
        <v>71604</v>
      </c>
      <c r="B740" s="245" t="s">
        <v>971</v>
      </c>
      <c r="C740" s="245"/>
      <c r="D740" s="245"/>
      <c r="E740" s="245"/>
      <c r="F740" s="245"/>
      <c r="G740" s="246" t="s">
        <v>281</v>
      </c>
      <c r="H740" s="246"/>
      <c r="I740" s="62">
        <v>336.5</v>
      </c>
      <c r="J740" s="249">
        <v>16.29</v>
      </c>
      <c r="K740" s="248"/>
      <c r="L740" s="62">
        <v>352.79</v>
      </c>
    </row>
    <row r="741" spans="1:12">
      <c r="A741" s="59">
        <v>71605</v>
      </c>
      <c r="B741" s="245" t="s">
        <v>972</v>
      </c>
      <c r="C741" s="245"/>
      <c r="D741" s="245"/>
      <c r="E741" s="245"/>
      <c r="F741" s="245"/>
      <c r="G741" s="246" t="s">
        <v>281</v>
      </c>
      <c r="H741" s="246"/>
      <c r="I741" s="62">
        <v>430.75</v>
      </c>
      <c r="J741" s="249">
        <v>25.29</v>
      </c>
      <c r="K741" s="248"/>
      <c r="L741" s="62">
        <v>456.04</v>
      </c>
    </row>
    <row r="742" spans="1:12">
      <c r="A742" s="59">
        <v>71606</v>
      </c>
      <c r="B742" s="245" t="s">
        <v>973</v>
      </c>
      <c r="C742" s="245"/>
      <c r="D742" s="245"/>
      <c r="E742" s="245"/>
      <c r="F742" s="245"/>
      <c r="G742" s="246" t="s">
        <v>281</v>
      </c>
      <c r="H742" s="246"/>
      <c r="I742" s="62">
        <v>676.89</v>
      </c>
      <c r="J742" s="249">
        <v>34.270000000000003</v>
      </c>
      <c r="K742" s="248"/>
      <c r="L742" s="62">
        <v>711.16</v>
      </c>
    </row>
    <row r="743" spans="1:12">
      <c r="A743" s="59">
        <v>71607</v>
      </c>
      <c r="B743" s="245" t="s">
        <v>974</v>
      </c>
      <c r="C743" s="245"/>
      <c r="D743" s="245"/>
      <c r="E743" s="245"/>
      <c r="F743" s="245"/>
      <c r="G743" s="246" t="s">
        <v>281</v>
      </c>
      <c r="H743" s="246"/>
      <c r="I743" s="62">
        <v>886.11</v>
      </c>
      <c r="J743" s="249">
        <v>43.26</v>
      </c>
      <c r="K743" s="248"/>
      <c r="L743" s="62">
        <v>929.37</v>
      </c>
    </row>
    <row r="744" spans="1:12">
      <c r="A744" s="59">
        <v>71608</v>
      </c>
      <c r="B744" s="245" t="s">
        <v>975</v>
      </c>
      <c r="C744" s="245"/>
      <c r="D744" s="245"/>
      <c r="E744" s="245"/>
      <c r="F744" s="245"/>
      <c r="G744" s="246" t="s">
        <v>281</v>
      </c>
      <c r="H744" s="246"/>
      <c r="I744" s="62">
        <v>325.47000000000003</v>
      </c>
      <c r="J744" s="249">
        <v>12.64</v>
      </c>
      <c r="K744" s="248"/>
      <c r="L744" s="62">
        <v>338.11</v>
      </c>
    </row>
    <row r="745" spans="1:12">
      <c r="A745" s="59">
        <v>71609</v>
      </c>
      <c r="B745" s="245" t="s">
        <v>976</v>
      </c>
      <c r="C745" s="245"/>
      <c r="D745" s="245"/>
      <c r="E745" s="245"/>
      <c r="F745" s="245"/>
      <c r="G745" s="246" t="s">
        <v>281</v>
      </c>
      <c r="H745" s="246"/>
      <c r="I745" s="61">
        <v>56.41</v>
      </c>
      <c r="J745" s="249">
        <v>12.17</v>
      </c>
      <c r="K745" s="248"/>
      <c r="L745" s="61">
        <v>68.58</v>
      </c>
    </row>
    <row r="746" spans="1:12">
      <c r="A746" s="59">
        <v>71610</v>
      </c>
      <c r="B746" s="245" t="s">
        <v>977</v>
      </c>
      <c r="C746" s="245"/>
      <c r="D746" s="245"/>
      <c r="E746" s="245"/>
      <c r="F746" s="245"/>
      <c r="G746" s="246" t="s">
        <v>281</v>
      </c>
      <c r="H746" s="246"/>
      <c r="I746" s="61">
        <v>68.39</v>
      </c>
      <c r="J746" s="247">
        <v>9.73</v>
      </c>
      <c r="K746" s="248"/>
      <c r="L746" s="61">
        <v>78.12</v>
      </c>
    </row>
    <row r="747" spans="1:12">
      <c r="A747" s="59">
        <v>71611</v>
      </c>
      <c r="B747" s="245" t="s">
        <v>978</v>
      </c>
      <c r="C747" s="245"/>
      <c r="D747" s="245"/>
      <c r="E747" s="245"/>
      <c r="F747" s="245"/>
      <c r="G747" s="246" t="s">
        <v>281</v>
      </c>
      <c r="H747" s="246"/>
      <c r="I747" s="61">
        <v>89.43</v>
      </c>
      <c r="J747" s="247">
        <v>9.73</v>
      </c>
      <c r="K747" s="248"/>
      <c r="L747" s="61">
        <v>99.16</v>
      </c>
    </row>
    <row r="748" spans="1:12">
      <c r="A748" s="59">
        <v>71620</v>
      </c>
      <c r="B748" s="245" t="s">
        <v>979</v>
      </c>
      <c r="C748" s="245"/>
      <c r="D748" s="245"/>
      <c r="E748" s="245"/>
      <c r="F748" s="245"/>
      <c r="G748" s="246" t="s">
        <v>281</v>
      </c>
      <c r="H748" s="246"/>
      <c r="I748" s="61">
        <v>68.39</v>
      </c>
      <c r="J748" s="247">
        <v>9.73</v>
      </c>
      <c r="K748" s="248"/>
      <c r="L748" s="61">
        <v>78.12</v>
      </c>
    </row>
    <row r="749" spans="1:12">
      <c r="A749" s="59">
        <v>71621</v>
      </c>
      <c r="B749" s="245" t="s">
        <v>980</v>
      </c>
      <c r="C749" s="245"/>
      <c r="D749" s="245"/>
      <c r="E749" s="245"/>
      <c r="F749" s="245"/>
      <c r="G749" s="246" t="s">
        <v>281</v>
      </c>
      <c r="H749" s="246"/>
      <c r="I749" s="61">
        <v>89.43</v>
      </c>
      <c r="J749" s="247">
        <v>9.73</v>
      </c>
      <c r="K749" s="248"/>
      <c r="L749" s="61">
        <v>99.16</v>
      </c>
    </row>
    <row r="750" spans="1:12">
      <c r="A750" s="59">
        <v>71630</v>
      </c>
      <c r="B750" s="245" t="s">
        <v>981</v>
      </c>
      <c r="C750" s="245"/>
      <c r="D750" s="245"/>
      <c r="E750" s="245"/>
      <c r="F750" s="245"/>
      <c r="G750" s="246" t="s">
        <v>281</v>
      </c>
      <c r="H750" s="246"/>
      <c r="I750" s="60">
        <v>7.09</v>
      </c>
      <c r="J750" s="249">
        <v>24.33</v>
      </c>
      <c r="K750" s="248"/>
      <c r="L750" s="61">
        <v>31.42</v>
      </c>
    </row>
    <row r="751" spans="1:12">
      <c r="A751" s="59">
        <v>71631</v>
      </c>
      <c r="B751" s="245" t="s">
        <v>982</v>
      </c>
      <c r="C751" s="245"/>
      <c r="D751" s="245"/>
      <c r="E751" s="245"/>
      <c r="F751" s="245"/>
      <c r="G751" s="246" t="s">
        <v>281</v>
      </c>
      <c r="H751" s="246"/>
      <c r="I751" s="60">
        <v>5.41</v>
      </c>
      <c r="J751" s="249">
        <v>24.33</v>
      </c>
      <c r="K751" s="248"/>
      <c r="L751" s="61">
        <v>29.74</v>
      </c>
    </row>
    <row r="752" spans="1:12">
      <c r="A752" s="59">
        <v>71640</v>
      </c>
      <c r="B752" s="245" t="s">
        <v>983</v>
      </c>
      <c r="C752" s="245"/>
      <c r="D752" s="245"/>
      <c r="E752" s="245"/>
      <c r="F752" s="245"/>
      <c r="G752" s="246" t="s">
        <v>281</v>
      </c>
      <c r="H752" s="246"/>
      <c r="I752" s="61">
        <v>28.8</v>
      </c>
      <c r="J752" s="249">
        <v>24.33</v>
      </c>
      <c r="K752" s="248"/>
      <c r="L752" s="61">
        <v>53.13</v>
      </c>
    </row>
    <row r="753" spans="1:12">
      <c r="A753" s="59">
        <v>71641</v>
      </c>
      <c r="B753" s="245" t="s">
        <v>984</v>
      </c>
      <c r="C753" s="245"/>
      <c r="D753" s="245"/>
      <c r="E753" s="245"/>
      <c r="F753" s="245"/>
      <c r="G753" s="246" t="s">
        <v>281</v>
      </c>
      <c r="H753" s="246"/>
      <c r="I753" s="60">
        <v>6</v>
      </c>
      <c r="J753" s="249">
        <v>14.6</v>
      </c>
      <c r="K753" s="248"/>
      <c r="L753" s="61">
        <v>20.6</v>
      </c>
    </row>
    <row r="754" spans="1:12">
      <c r="A754" s="59">
        <v>71642</v>
      </c>
      <c r="B754" s="245" t="s">
        <v>985</v>
      </c>
      <c r="C754" s="245"/>
      <c r="D754" s="245"/>
      <c r="E754" s="245"/>
      <c r="F754" s="245"/>
      <c r="G754" s="246" t="s">
        <v>281</v>
      </c>
      <c r="H754" s="246"/>
      <c r="I754" s="61">
        <v>51.92</v>
      </c>
      <c r="J754" s="249">
        <v>24.33</v>
      </c>
      <c r="K754" s="248"/>
      <c r="L754" s="61">
        <v>76.25</v>
      </c>
    </row>
    <row r="755" spans="1:12">
      <c r="A755" s="59">
        <v>71643</v>
      </c>
      <c r="B755" s="245" t="s">
        <v>986</v>
      </c>
      <c r="C755" s="245"/>
      <c r="D755" s="245"/>
      <c r="E755" s="245"/>
      <c r="F755" s="245"/>
      <c r="G755" s="246" t="s">
        <v>281</v>
      </c>
      <c r="H755" s="246"/>
      <c r="I755" s="61">
        <v>25.99</v>
      </c>
      <c r="J755" s="249">
        <v>14.6</v>
      </c>
      <c r="K755" s="248"/>
      <c r="L755" s="61">
        <v>40.590000000000003</v>
      </c>
    </row>
    <row r="756" spans="1:12">
      <c r="A756" s="59">
        <v>71644</v>
      </c>
      <c r="B756" s="245" t="s">
        <v>987</v>
      </c>
      <c r="C756" s="245"/>
      <c r="D756" s="245"/>
      <c r="E756" s="245"/>
      <c r="F756" s="245"/>
      <c r="G756" s="246" t="s">
        <v>281</v>
      </c>
      <c r="H756" s="246"/>
      <c r="I756" s="61">
        <v>31.57</v>
      </c>
      <c r="J756" s="249">
        <v>14.6</v>
      </c>
      <c r="K756" s="248"/>
      <c r="L756" s="61">
        <v>46.17</v>
      </c>
    </row>
    <row r="757" spans="1:12">
      <c r="A757" s="59">
        <v>71655</v>
      </c>
      <c r="B757" s="245" t="s">
        <v>988</v>
      </c>
      <c r="C757" s="245"/>
      <c r="D757" s="245"/>
      <c r="E757" s="245"/>
      <c r="F757" s="245"/>
      <c r="G757" s="246" t="s">
        <v>281</v>
      </c>
      <c r="H757" s="246"/>
      <c r="I757" s="61">
        <v>63.92</v>
      </c>
      <c r="J757" s="249">
        <v>46.71</v>
      </c>
      <c r="K757" s="248"/>
      <c r="L757" s="62">
        <v>110.63</v>
      </c>
    </row>
    <row r="758" spans="1:12">
      <c r="A758" s="59">
        <v>71660</v>
      </c>
      <c r="B758" s="245" t="s">
        <v>989</v>
      </c>
      <c r="C758" s="245"/>
      <c r="D758" s="245"/>
      <c r="E758" s="245"/>
      <c r="F758" s="245"/>
      <c r="G758" s="246" t="s">
        <v>281</v>
      </c>
      <c r="H758" s="246"/>
      <c r="I758" s="61">
        <v>75.19</v>
      </c>
      <c r="J758" s="249">
        <v>48.66</v>
      </c>
      <c r="K758" s="248"/>
      <c r="L758" s="62">
        <v>123.85</v>
      </c>
    </row>
    <row r="759" spans="1:12">
      <c r="A759" s="59">
        <v>71670</v>
      </c>
      <c r="B759" s="245" t="s">
        <v>990</v>
      </c>
      <c r="C759" s="245"/>
      <c r="D759" s="245"/>
      <c r="E759" s="245"/>
      <c r="F759" s="245"/>
      <c r="G759" s="246" t="s">
        <v>281</v>
      </c>
      <c r="H759" s="246"/>
      <c r="I759" s="61">
        <v>39.159999999999997</v>
      </c>
      <c r="J759" s="249">
        <v>14.6</v>
      </c>
      <c r="K759" s="248"/>
      <c r="L759" s="61">
        <v>53.76</v>
      </c>
    </row>
    <row r="760" spans="1:12">
      <c r="A760" s="59">
        <v>71680</v>
      </c>
      <c r="B760" s="245" t="s">
        <v>991</v>
      </c>
      <c r="C760" s="245"/>
      <c r="D760" s="245"/>
      <c r="E760" s="245"/>
      <c r="F760" s="245"/>
      <c r="G760" s="246" t="s">
        <v>281</v>
      </c>
      <c r="H760" s="246"/>
      <c r="I760" s="61">
        <v>19.38</v>
      </c>
      <c r="J760" s="249">
        <v>12.64</v>
      </c>
      <c r="K760" s="248"/>
      <c r="L760" s="61">
        <v>32.020000000000003</v>
      </c>
    </row>
    <row r="761" spans="1:12">
      <c r="A761" s="59">
        <v>71681</v>
      </c>
      <c r="B761" s="245" t="s">
        <v>992</v>
      </c>
      <c r="C761" s="245"/>
      <c r="D761" s="245"/>
      <c r="E761" s="245"/>
      <c r="F761" s="245"/>
      <c r="G761" s="246" t="s">
        <v>281</v>
      </c>
      <c r="H761" s="246"/>
      <c r="I761" s="61">
        <v>24.09</v>
      </c>
      <c r="J761" s="249">
        <v>12.64</v>
      </c>
      <c r="K761" s="248"/>
      <c r="L761" s="61">
        <v>36.729999999999997</v>
      </c>
    </row>
    <row r="762" spans="1:12">
      <c r="A762" s="59">
        <v>71700</v>
      </c>
      <c r="B762" s="245" t="s">
        <v>993</v>
      </c>
      <c r="C762" s="245"/>
      <c r="D762" s="245"/>
      <c r="E762" s="245"/>
      <c r="F762" s="245"/>
      <c r="G762" s="246" t="s">
        <v>281</v>
      </c>
      <c r="H762" s="246"/>
      <c r="I762" s="60">
        <v>0.9</v>
      </c>
      <c r="J762" s="247">
        <v>0.73</v>
      </c>
      <c r="K762" s="248"/>
      <c r="L762" s="60">
        <v>1.63</v>
      </c>
    </row>
    <row r="763" spans="1:12">
      <c r="A763" s="59">
        <v>71701</v>
      </c>
      <c r="B763" s="245" t="s">
        <v>994</v>
      </c>
      <c r="C763" s="245"/>
      <c r="D763" s="245"/>
      <c r="E763" s="245"/>
      <c r="F763" s="245"/>
      <c r="G763" s="246" t="s">
        <v>281</v>
      </c>
      <c r="H763" s="246"/>
      <c r="I763" s="60">
        <v>1.0900000000000001</v>
      </c>
      <c r="J763" s="247">
        <v>0.98</v>
      </c>
      <c r="K763" s="248"/>
      <c r="L763" s="60">
        <v>2.0699999999999998</v>
      </c>
    </row>
    <row r="764" spans="1:12">
      <c r="A764" s="59">
        <v>71702</v>
      </c>
      <c r="B764" s="245" t="s">
        <v>995</v>
      </c>
      <c r="C764" s="245"/>
      <c r="D764" s="245"/>
      <c r="E764" s="245"/>
      <c r="F764" s="245"/>
      <c r="G764" s="246" t="s">
        <v>281</v>
      </c>
      <c r="H764" s="246"/>
      <c r="I764" s="60">
        <v>1.47</v>
      </c>
      <c r="J764" s="247">
        <v>1.46</v>
      </c>
      <c r="K764" s="248"/>
      <c r="L764" s="60">
        <v>2.93</v>
      </c>
    </row>
    <row r="765" spans="1:12">
      <c r="A765" s="59">
        <v>71703</v>
      </c>
      <c r="B765" s="245" t="s">
        <v>996</v>
      </c>
      <c r="C765" s="245"/>
      <c r="D765" s="245"/>
      <c r="E765" s="245"/>
      <c r="F765" s="245"/>
      <c r="G765" s="246" t="s">
        <v>281</v>
      </c>
      <c r="H765" s="246"/>
      <c r="I765" s="60">
        <v>2.66</v>
      </c>
      <c r="J765" s="247">
        <v>1.95</v>
      </c>
      <c r="K765" s="248"/>
      <c r="L765" s="60">
        <v>4.6100000000000003</v>
      </c>
    </row>
    <row r="766" spans="1:12">
      <c r="A766" s="59">
        <v>71704</v>
      </c>
      <c r="B766" s="245" t="s">
        <v>997</v>
      </c>
      <c r="C766" s="245"/>
      <c r="D766" s="245"/>
      <c r="E766" s="245"/>
      <c r="F766" s="245"/>
      <c r="G766" s="246" t="s">
        <v>281</v>
      </c>
      <c r="H766" s="246"/>
      <c r="I766" s="60">
        <v>3.92</v>
      </c>
      <c r="J766" s="247">
        <v>2.67</v>
      </c>
      <c r="K766" s="248"/>
      <c r="L766" s="60">
        <v>6.59</v>
      </c>
    </row>
    <row r="767" spans="1:12">
      <c r="A767" s="59">
        <v>71705</v>
      </c>
      <c r="B767" s="245" t="s">
        <v>998</v>
      </c>
      <c r="C767" s="245"/>
      <c r="D767" s="245"/>
      <c r="E767" s="245"/>
      <c r="F767" s="245"/>
      <c r="G767" s="246" t="s">
        <v>281</v>
      </c>
      <c r="H767" s="246"/>
      <c r="I767" s="60">
        <v>4.6399999999999997</v>
      </c>
      <c r="J767" s="247">
        <v>3.17</v>
      </c>
      <c r="K767" s="248"/>
      <c r="L767" s="60">
        <v>7.81</v>
      </c>
    </row>
    <row r="768" spans="1:12">
      <c r="A768" s="59">
        <v>71706</v>
      </c>
      <c r="B768" s="245" t="s">
        <v>999</v>
      </c>
      <c r="C768" s="245"/>
      <c r="D768" s="245"/>
      <c r="E768" s="245"/>
      <c r="F768" s="245"/>
      <c r="G768" s="246" t="s">
        <v>281</v>
      </c>
      <c r="H768" s="246"/>
      <c r="I768" s="60">
        <v>6.92</v>
      </c>
      <c r="J768" s="247">
        <v>6.08</v>
      </c>
      <c r="K768" s="248"/>
      <c r="L768" s="61">
        <v>13</v>
      </c>
    </row>
    <row r="769" spans="1:12">
      <c r="A769" s="59">
        <v>71707</v>
      </c>
      <c r="B769" s="245" t="s">
        <v>1000</v>
      </c>
      <c r="C769" s="245"/>
      <c r="D769" s="245"/>
      <c r="E769" s="245"/>
      <c r="F769" s="245"/>
      <c r="G769" s="246" t="s">
        <v>281</v>
      </c>
      <c r="H769" s="246"/>
      <c r="I769" s="60">
        <v>9.42</v>
      </c>
      <c r="J769" s="249">
        <v>10.47</v>
      </c>
      <c r="K769" s="248"/>
      <c r="L769" s="61">
        <v>19.89</v>
      </c>
    </row>
    <row r="770" spans="1:12">
      <c r="A770" s="59">
        <v>71708</v>
      </c>
      <c r="B770" s="245" t="s">
        <v>1001</v>
      </c>
      <c r="C770" s="245"/>
      <c r="D770" s="245"/>
      <c r="E770" s="245"/>
      <c r="F770" s="245"/>
      <c r="G770" s="246" t="s">
        <v>281</v>
      </c>
      <c r="H770" s="246"/>
      <c r="I770" s="61">
        <v>16.440000000000001</v>
      </c>
      <c r="J770" s="249">
        <v>13.38</v>
      </c>
      <c r="K770" s="248"/>
      <c r="L770" s="61">
        <v>29.82</v>
      </c>
    </row>
    <row r="771" spans="1:12">
      <c r="A771" s="59">
        <v>71710</v>
      </c>
      <c r="B771" s="245" t="s">
        <v>1002</v>
      </c>
      <c r="C771" s="245"/>
      <c r="D771" s="245"/>
      <c r="E771" s="245"/>
      <c r="F771" s="245"/>
      <c r="G771" s="246" t="s">
        <v>281</v>
      </c>
      <c r="H771" s="246"/>
      <c r="I771" s="60">
        <v>4.66</v>
      </c>
      <c r="J771" s="247">
        <v>6.82</v>
      </c>
      <c r="K771" s="248"/>
      <c r="L771" s="61">
        <v>11.48</v>
      </c>
    </row>
    <row r="772" spans="1:12">
      <c r="A772" s="59">
        <v>71720</v>
      </c>
      <c r="B772" s="245" t="s">
        <v>1003</v>
      </c>
      <c r="C772" s="245"/>
      <c r="D772" s="245"/>
      <c r="E772" s="245"/>
      <c r="F772" s="245"/>
      <c r="G772" s="246" t="s">
        <v>281</v>
      </c>
      <c r="H772" s="246"/>
      <c r="I772" s="60">
        <v>0.75</v>
      </c>
      <c r="J772" s="247">
        <v>0.73</v>
      </c>
      <c r="K772" s="248"/>
      <c r="L772" s="60">
        <v>1.48</v>
      </c>
    </row>
    <row r="773" spans="1:12">
      <c r="A773" s="59">
        <v>71721</v>
      </c>
      <c r="B773" s="245" t="s">
        <v>1004</v>
      </c>
      <c r="C773" s="245"/>
      <c r="D773" s="245"/>
      <c r="E773" s="245"/>
      <c r="F773" s="245"/>
      <c r="G773" s="246" t="s">
        <v>281</v>
      </c>
      <c r="H773" s="246"/>
      <c r="I773" s="60">
        <v>1.27</v>
      </c>
      <c r="J773" s="247">
        <v>1.46</v>
      </c>
      <c r="K773" s="248"/>
      <c r="L773" s="60">
        <v>2.73</v>
      </c>
    </row>
    <row r="774" spans="1:12">
      <c r="A774" s="59">
        <v>71722</v>
      </c>
      <c r="B774" s="245" t="s">
        <v>1005</v>
      </c>
      <c r="C774" s="245"/>
      <c r="D774" s="245"/>
      <c r="E774" s="245"/>
      <c r="F774" s="245"/>
      <c r="G774" s="246" t="s">
        <v>281</v>
      </c>
      <c r="H774" s="246"/>
      <c r="I774" s="60">
        <v>1</v>
      </c>
      <c r="J774" s="247">
        <v>0.98</v>
      </c>
      <c r="K774" s="248"/>
      <c r="L774" s="60">
        <v>1.98</v>
      </c>
    </row>
    <row r="775" spans="1:12">
      <c r="A775" s="59">
        <v>71723</v>
      </c>
      <c r="B775" s="245" t="s">
        <v>1006</v>
      </c>
      <c r="C775" s="245"/>
      <c r="D775" s="245"/>
      <c r="E775" s="245"/>
      <c r="F775" s="245"/>
      <c r="G775" s="246" t="s">
        <v>281</v>
      </c>
      <c r="H775" s="246"/>
      <c r="I775" s="60">
        <v>2.2999999999999998</v>
      </c>
      <c r="J775" s="247">
        <v>1.95</v>
      </c>
      <c r="K775" s="248"/>
      <c r="L775" s="60">
        <v>4.25</v>
      </c>
    </row>
    <row r="776" spans="1:12">
      <c r="A776" s="59">
        <v>71724</v>
      </c>
      <c r="B776" s="245" t="s">
        <v>1007</v>
      </c>
      <c r="C776" s="245"/>
      <c r="D776" s="245"/>
      <c r="E776" s="245"/>
      <c r="F776" s="245"/>
      <c r="G776" s="246" t="s">
        <v>281</v>
      </c>
      <c r="H776" s="246"/>
      <c r="I776" s="60">
        <v>2.5499999999999998</v>
      </c>
      <c r="J776" s="247">
        <v>2.67</v>
      </c>
      <c r="K776" s="248"/>
      <c r="L776" s="60">
        <v>5.22</v>
      </c>
    </row>
    <row r="777" spans="1:12">
      <c r="A777" s="59">
        <v>71725</v>
      </c>
      <c r="B777" s="245" t="s">
        <v>1008</v>
      </c>
      <c r="C777" s="245"/>
      <c r="D777" s="245"/>
      <c r="E777" s="245"/>
      <c r="F777" s="245"/>
      <c r="G777" s="246" t="s">
        <v>281</v>
      </c>
      <c r="H777" s="246"/>
      <c r="I777" s="60">
        <v>3.55</v>
      </c>
      <c r="J777" s="247">
        <v>3.17</v>
      </c>
      <c r="K777" s="248"/>
      <c r="L777" s="60">
        <v>6.72</v>
      </c>
    </row>
    <row r="778" spans="1:12">
      <c r="A778" s="59">
        <v>71726</v>
      </c>
      <c r="B778" s="245" t="s">
        <v>1009</v>
      </c>
      <c r="C778" s="245"/>
      <c r="D778" s="245"/>
      <c r="E778" s="245"/>
      <c r="F778" s="245"/>
      <c r="G778" s="246" t="s">
        <v>281</v>
      </c>
      <c r="H778" s="246"/>
      <c r="I778" s="60">
        <v>5.19</v>
      </c>
      <c r="J778" s="247">
        <v>6.08</v>
      </c>
      <c r="K778" s="248"/>
      <c r="L778" s="61">
        <v>11.27</v>
      </c>
    </row>
    <row r="779" spans="1:12">
      <c r="A779" s="59">
        <v>71727</v>
      </c>
      <c r="B779" s="245" t="s">
        <v>1010</v>
      </c>
      <c r="C779" s="245"/>
      <c r="D779" s="245"/>
      <c r="E779" s="245"/>
      <c r="F779" s="245"/>
      <c r="G779" s="246" t="s">
        <v>281</v>
      </c>
      <c r="H779" s="246"/>
      <c r="I779" s="60">
        <v>8.44</v>
      </c>
      <c r="J779" s="249">
        <v>10.47</v>
      </c>
      <c r="K779" s="248"/>
      <c r="L779" s="61">
        <v>18.91</v>
      </c>
    </row>
    <row r="780" spans="1:12">
      <c r="A780" s="59">
        <v>71728</v>
      </c>
      <c r="B780" s="245" t="s">
        <v>1011</v>
      </c>
      <c r="C780" s="245"/>
      <c r="D780" s="245"/>
      <c r="E780" s="245"/>
      <c r="F780" s="245"/>
      <c r="G780" s="246" t="s">
        <v>281</v>
      </c>
      <c r="H780" s="246"/>
      <c r="I780" s="61">
        <v>10.29</v>
      </c>
      <c r="J780" s="249">
        <v>13.38</v>
      </c>
      <c r="K780" s="248"/>
      <c r="L780" s="61">
        <v>23.67</v>
      </c>
    </row>
    <row r="781" spans="1:12">
      <c r="A781" s="59">
        <v>71740</v>
      </c>
      <c r="B781" s="245" t="s">
        <v>1012</v>
      </c>
      <c r="C781" s="245"/>
      <c r="D781" s="245"/>
      <c r="E781" s="245"/>
      <c r="F781" s="245"/>
      <c r="G781" s="246" t="s">
        <v>281</v>
      </c>
      <c r="H781" s="246"/>
      <c r="I781" s="60">
        <v>0.46</v>
      </c>
      <c r="J781" s="247">
        <v>0.48</v>
      </c>
      <c r="K781" s="248"/>
      <c r="L781" s="60">
        <v>0.94</v>
      </c>
    </row>
    <row r="782" spans="1:12">
      <c r="A782" s="59">
        <v>71741</v>
      </c>
      <c r="B782" s="245" t="s">
        <v>1013</v>
      </c>
      <c r="C782" s="245"/>
      <c r="D782" s="245"/>
      <c r="E782" s="245"/>
      <c r="F782" s="245"/>
      <c r="G782" s="246" t="s">
        <v>281</v>
      </c>
      <c r="H782" s="246"/>
      <c r="I782" s="60">
        <v>0.57999999999999996</v>
      </c>
      <c r="J782" s="247">
        <v>0.73</v>
      </c>
      <c r="K782" s="248"/>
      <c r="L782" s="60">
        <v>1.31</v>
      </c>
    </row>
    <row r="783" spans="1:12">
      <c r="A783" s="59">
        <v>71742</v>
      </c>
      <c r="B783" s="245" t="s">
        <v>1014</v>
      </c>
      <c r="C783" s="245"/>
      <c r="D783" s="245"/>
      <c r="E783" s="245"/>
      <c r="F783" s="245"/>
      <c r="G783" s="246" t="s">
        <v>281</v>
      </c>
      <c r="H783" s="246"/>
      <c r="I783" s="60">
        <v>0.71</v>
      </c>
      <c r="J783" s="247">
        <v>1.22</v>
      </c>
      <c r="K783" s="248"/>
      <c r="L783" s="60">
        <v>1.93</v>
      </c>
    </row>
    <row r="784" spans="1:12">
      <c r="A784" s="59">
        <v>71743</v>
      </c>
      <c r="B784" s="245" t="s">
        <v>1015</v>
      </c>
      <c r="C784" s="245"/>
      <c r="D784" s="245"/>
      <c r="E784" s="245"/>
      <c r="F784" s="245"/>
      <c r="G784" s="246" t="s">
        <v>281</v>
      </c>
      <c r="H784" s="246"/>
      <c r="I784" s="60">
        <v>0.76</v>
      </c>
      <c r="J784" s="247">
        <v>1.7</v>
      </c>
      <c r="K784" s="248"/>
      <c r="L784" s="60">
        <v>2.46</v>
      </c>
    </row>
    <row r="785" spans="1:12">
      <c r="A785" s="59">
        <v>71744</v>
      </c>
      <c r="B785" s="245" t="s">
        <v>1016</v>
      </c>
      <c r="C785" s="245"/>
      <c r="D785" s="245"/>
      <c r="E785" s="245"/>
      <c r="F785" s="245"/>
      <c r="G785" s="246" t="s">
        <v>281</v>
      </c>
      <c r="H785" s="246"/>
      <c r="I785" s="60">
        <v>1.41</v>
      </c>
      <c r="J785" s="247">
        <v>2.19</v>
      </c>
      <c r="K785" s="248"/>
      <c r="L785" s="60">
        <v>3.6</v>
      </c>
    </row>
    <row r="786" spans="1:12">
      <c r="A786" s="59">
        <v>71745</v>
      </c>
      <c r="B786" s="245" t="s">
        <v>1017</v>
      </c>
      <c r="C786" s="245"/>
      <c r="D786" s="245"/>
      <c r="E786" s="245"/>
      <c r="F786" s="245"/>
      <c r="G786" s="246" t="s">
        <v>281</v>
      </c>
      <c r="H786" s="246"/>
      <c r="I786" s="60">
        <v>2.1</v>
      </c>
      <c r="J786" s="247">
        <v>2.4300000000000002</v>
      </c>
      <c r="K786" s="248"/>
      <c r="L786" s="60">
        <v>4.53</v>
      </c>
    </row>
    <row r="787" spans="1:12">
      <c r="A787" s="59">
        <v>71746</v>
      </c>
      <c r="B787" s="245" t="s">
        <v>1018</v>
      </c>
      <c r="C787" s="245"/>
      <c r="D787" s="245"/>
      <c r="E787" s="245"/>
      <c r="F787" s="245"/>
      <c r="G787" s="246" t="s">
        <v>281</v>
      </c>
      <c r="H787" s="246"/>
      <c r="I787" s="60">
        <v>3.74</v>
      </c>
      <c r="J787" s="247">
        <v>4.87</v>
      </c>
      <c r="K787" s="248"/>
      <c r="L787" s="60">
        <v>8.61</v>
      </c>
    </row>
    <row r="788" spans="1:12">
      <c r="A788" s="59">
        <v>71747</v>
      </c>
      <c r="B788" s="245" t="s">
        <v>1019</v>
      </c>
      <c r="C788" s="245"/>
      <c r="D788" s="245"/>
      <c r="E788" s="245"/>
      <c r="F788" s="245"/>
      <c r="G788" s="246" t="s">
        <v>281</v>
      </c>
      <c r="H788" s="246"/>
      <c r="I788" s="60">
        <v>4.22</v>
      </c>
      <c r="J788" s="247">
        <v>9.25</v>
      </c>
      <c r="K788" s="248"/>
      <c r="L788" s="61">
        <v>13.47</v>
      </c>
    </row>
    <row r="789" spans="1:12">
      <c r="A789" s="59">
        <v>71748</v>
      </c>
      <c r="B789" s="245" t="s">
        <v>1020</v>
      </c>
      <c r="C789" s="245"/>
      <c r="D789" s="245"/>
      <c r="E789" s="245"/>
      <c r="F789" s="245"/>
      <c r="G789" s="246" t="s">
        <v>281</v>
      </c>
      <c r="H789" s="246"/>
      <c r="I789" s="60">
        <v>5.3</v>
      </c>
      <c r="J789" s="249">
        <v>11.68</v>
      </c>
      <c r="K789" s="248"/>
      <c r="L789" s="61">
        <v>16.98</v>
      </c>
    </row>
    <row r="790" spans="1:12">
      <c r="A790" s="59">
        <v>71750</v>
      </c>
      <c r="B790" s="245" t="s">
        <v>1021</v>
      </c>
      <c r="C790" s="245"/>
      <c r="D790" s="245"/>
      <c r="E790" s="245"/>
      <c r="F790" s="245"/>
      <c r="G790" s="246" t="s">
        <v>334</v>
      </c>
      <c r="H790" s="246"/>
      <c r="I790" s="60">
        <v>9.68</v>
      </c>
      <c r="J790" s="247">
        <v>9.73</v>
      </c>
      <c r="K790" s="248"/>
      <c r="L790" s="61">
        <v>19.41</v>
      </c>
    </row>
    <row r="791" spans="1:12">
      <c r="A791" s="59">
        <v>71761</v>
      </c>
      <c r="B791" s="245" t="s">
        <v>1022</v>
      </c>
      <c r="C791" s="245"/>
      <c r="D791" s="245"/>
      <c r="E791" s="245"/>
      <c r="F791" s="245"/>
      <c r="G791" s="246" t="s">
        <v>273</v>
      </c>
      <c r="H791" s="246"/>
      <c r="I791" s="62">
        <v>128.77000000000001</v>
      </c>
      <c r="J791" s="250">
        <v>135.93</v>
      </c>
      <c r="K791" s="248"/>
      <c r="L791" s="62">
        <v>264.7</v>
      </c>
    </row>
    <row r="792" spans="1:12">
      <c r="A792" s="59">
        <v>71764</v>
      </c>
      <c r="B792" s="245" t="s">
        <v>1023</v>
      </c>
      <c r="C792" s="245"/>
      <c r="D792" s="245"/>
      <c r="E792" s="245"/>
      <c r="F792" s="245"/>
      <c r="G792" s="246" t="s">
        <v>281</v>
      </c>
      <c r="H792" s="246"/>
      <c r="I792" s="60">
        <v>1.22</v>
      </c>
      <c r="J792" s="247">
        <v>3.89</v>
      </c>
      <c r="K792" s="248"/>
      <c r="L792" s="60">
        <v>5.1100000000000003</v>
      </c>
    </row>
    <row r="793" spans="1:12">
      <c r="A793" s="59">
        <v>71765</v>
      </c>
      <c r="B793" s="245" t="s">
        <v>1024</v>
      </c>
      <c r="C793" s="245"/>
      <c r="D793" s="245"/>
      <c r="E793" s="245"/>
      <c r="F793" s="245"/>
      <c r="G793" s="246" t="s">
        <v>281</v>
      </c>
      <c r="H793" s="246"/>
      <c r="I793" s="60">
        <v>9.01</v>
      </c>
      <c r="J793" s="247">
        <v>3.65</v>
      </c>
      <c r="K793" s="248"/>
      <c r="L793" s="61">
        <v>12.66</v>
      </c>
    </row>
    <row r="794" spans="1:12">
      <c r="A794" s="59">
        <v>71768</v>
      </c>
      <c r="B794" s="245" t="s">
        <v>1025</v>
      </c>
      <c r="C794" s="245"/>
      <c r="D794" s="245"/>
      <c r="E794" s="245"/>
      <c r="F794" s="245"/>
      <c r="G794" s="246" t="s">
        <v>281</v>
      </c>
      <c r="H794" s="246"/>
      <c r="I794" s="61">
        <v>10.1</v>
      </c>
      <c r="J794" s="247">
        <v>8.39</v>
      </c>
      <c r="K794" s="248"/>
      <c r="L794" s="61">
        <v>18.489999999999998</v>
      </c>
    </row>
    <row r="795" spans="1:12">
      <c r="A795" s="59">
        <v>71773</v>
      </c>
      <c r="B795" s="245" t="s">
        <v>1026</v>
      </c>
      <c r="C795" s="245"/>
      <c r="D795" s="245"/>
      <c r="E795" s="245"/>
      <c r="F795" s="245"/>
      <c r="G795" s="246" t="s">
        <v>281</v>
      </c>
      <c r="H795" s="246"/>
      <c r="I795" s="60">
        <v>4.99</v>
      </c>
      <c r="J795" s="247">
        <v>2.4300000000000002</v>
      </c>
      <c r="K795" s="248"/>
      <c r="L795" s="60">
        <v>7.42</v>
      </c>
    </row>
    <row r="796" spans="1:12">
      <c r="A796" s="59">
        <v>71774</v>
      </c>
      <c r="B796" s="245" t="s">
        <v>161</v>
      </c>
      <c r="C796" s="245"/>
      <c r="D796" s="245"/>
      <c r="E796" s="245"/>
      <c r="F796" s="245"/>
      <c r="G796" s="246" t="s">
        <v>334</v>
      </c>
      <c r="H796" s="246"/>
      <c r="I796" s="60">
        <v>5.16</v>
      </c>
      <c r="J796" s="247">
        <v>2.4300000000000002</v>
      </c>
      <c r="K796" s="248"/>
      <c r="L796" s="60">
        <v>7.59</v>
      </c>
    </row>
    <row r="797" spans="1:12">
      <c r="A797" s="59">
        <v>71776</v>
      </c>
      <c r="B797" s="245" t="s">
        <v>1027</v>
      </c>
      <c r="C797" s="245"/>
      <c r="D797" s="245"/>
      <c r="E797" s="245"/>
      <c r="F797" s="245"/>
      <c r="G797" s="246" t="s">
        <v>281</v>
      </c>
      <c r="H797" s="246"/>
      <c r="I797" s="61">
        <v>22.91</v>
      </c>
      <c r="J797" s="247">
        <v>6.08</v>
      </c>
      <c r="K797" s="248"/>
      <c r="L797" s="61">
        <v>28.99</v>
      </c>
    </row>
    <row r="798" spans="1:12">
      <c r="A798" s="59">
        <v>71777</v>
      </c>
      <c r="B798" s="245" t="s">
        <v>1028</v>
      </c>
      <c r="C798" s="245"/>
      <c r="D798" s="245"/>
      <c r="E798" s="245"/>
      <c r="F798" s="245"/>
      <c r="G798" s="246" t="s">
        <v>281</v>
      </c>
      <c r="H798" s="246"/>
      <c r="I798" s="61">
        <v>33.89</v>
      </c>
      <c r="J798" s="249">
        <v>10.47</v>
      </c>
      <c r="K798" s="248"/>
      <c r="L798" s="61">
        <v>44.36</v>
      </c>
    </row>
    <row r="799" spans="1:12">
      <c r="A799" s="59">
        <v>71780</v>
      </c>
      <c r="B799" s="245" t="s">
        <v>1029</v>
      </c>
      <c r="C799" s="245"/>
      <c r="D799" s="245"/>
      <c r="E799" s="245"/>
      <c r="F799" s="245"/>
      <c r="G799" s="246" t="s">
        <v>281</v>
      </c>
      <c r="H799" s="246"/>
      <c r="I799" s="61">
        <v>55.78</v>
      </c>
      <c r="J799" s="249">
        <v>13.38</v>
      </c>
      <c r="K799" s="248"/>
      <c r="L799" s="61">
        <v>69.16</v>
      </c>
    </row>
    <row r="800" spans="1:12">
      <c r="A800" s="59">
        <v>71791</v>
      </c>
      <c r="B800" s="245" t="s">
        <v>1030</v>
      </c>
      <c r="C800" s="245"/>
      <c r="D800" s="245"/>
      <c r="E800" s="245"/>
      <c r="F800" s="245"/>
      <c r="G800" s="246" t="s">
        <v>281</v>
      </c>
      <c r="H800" s="246"/>
      <c r="I800" s="61">
        <v>13.84</v>
      </c>
      <c r="J800" s="247">
        <v>6.82</v>
      </c>
      <c r="K800" s="248"/>
      <c r="L800" s="61">
        <v>20.66</v>
      </c>
    </row>
    <row r="801" spans="1:12">
      <c r="A801" s="59">
        <v>71795</v>
      </c>
      <c r="B801" s="245" t="s">
        <v>1031</v>
      </c>
      <c r="C801" s="245"/>
      <c r="D801" s="245"/>
      <c r="E801" s="245"/>
      <c r="F801" s="245"/>
      <c r="G801" s="246" t="s">
        <v>334</v>
      </c>
      <c r="H801" s="246"/>
      <c r="I801" s="60">
        <v>9.01</v>
      </c>
      <c r="J801" s="247">
        <v>7.3</v>
      </c>
      <c r="K801" s="248"/>
      <c r="L801" s="61">
        <v>16.309999999999999</v>
      </c>
    </row>
    <row r="802" spans="1:12">
      <c r="A802" s="59">
        <v>71796</v>
      </c>
      <c r="B802" s="245" t="s">
        <v>159</v>
      </c>
      <c r="C802" s="245"/>
      <c r="D802" s="245"/>
      <c r="E802" s="245"/>
      <c r="F802" s="245"/>
      <c r="G802" s="246" t="s">
        <v>281</v>
      </c>
      <c r="H802" s="246"/>
      <c r="I802" s="61">
        <v>18.79</v>
      </c>
      <c r="J802" s="247">
        <v>3.65</v>
      </c>
      <c r="K802" s="248"/>
      <c r="L802" s="61">
        <v>22.44</v>
      </c>
    </row>
    <row r="803" spans="1:12">
      <c r="A803" s="59">
        <v>71801</v>
      </c>
      <c r="B803" s="245" t="s">
        <v>1032</v>
      </c>
      <c r="C803" s="245"/>
      <c r="D803" s="245"/>
      <c r="E803" s="245"/>
      <c r="F803" s="245"/>
      <c r="G803" s="246" t="s">
        <v>281</v>
      </c>
      <c r="H803" s="246"/>
      <c r="I803" s="62">
        <v>343</v>
      </c>
      <c r="J803" s="249">
        <v>62.86</v>
      </c>
      <c r="K803" s="248"/>
      <c r="L803" s="62">
        <v>405.86</v>
      </c>
    </row>
    <row r="804" spans="1:12">
      <c r="A804" s="59">
        <v>71805</v>
      </c>
      <c r="B804" s="245" t="s">
        <v>1033</v>
      </c>
      <c r="C804" s="245"/>
      <c r="D804" s="245"/>
      <c r="E804" s="245"/>
      <c r="F804" s="245"/>
      <c r="G804" s="246" t="s">
        <v>281</v>
      </c>
      <c r="H804" s="246"/>
      <c r="I804" s="62">
        <v>548</v>
      </c>
      <c r="J804" s="249">
        <v>62.86</v>
      </c>
      <c r="K804" s="248"/>
      <c r="L804" s="62">
        <v>610.86</v>
      </c>
    </row>
    <row r="805" spans="1:12">
      <c r="A805" s="59">
        <v>71820</v>
      </c>
      <c r="B805" s="245" t="s">
        <v>1034</v>
      </c>
      <c r="C805" s="245"/>
      <c r="D805" s="245"/>
      <c r="E805" s="245"/>
      <c r="F805" s="245"/>
      <c r="G805" s="246" t="s">
        <v>281</v>
      </c>
      <c r="H805" s="246"/>
      <c r="I805" s="62">
        <v>990.89</v>
      </c>
      <c r="J805" s="249">
        <v>77.06</v>
      </c>
      <c r="K805" s="248"/>
      <c r="L805" s="63">
        <v>1067.95</v>
      </c>
    </row>
    <row r="806" spans="1:12">
      <c r="A806" s="59">
        <v>71821</v>
      </c>
      <c r="B806" s="245" t="s">
        <v>1035</v>
      </c>
      <c r="C806" s="245"/>
      <c r="D806" s="245"/>
      <c r="E806" s="245"/>
      <c r="F806" s="245"/>
      <c r="G806" s="246" t="s">
        <v>281</v>
      </c>
      <c r="H806" s="246"/>
      <c r="I806" s="62">
        <v>553</v>
      </c>
      <c r="J806" s="249">
        <v>77.06</v>
      </c>
      <c r="K806" s="248"/>
      <c r="L806" s="62">
        <v>630.05999999999995</v>
      </c>
    </row>
    <row r="807" spans="1:12">
      <c r="A807" s="59">
        <v>71822</v>
      </c>
      <c r="B807" s="245" t="s">
        <v>1036</v>
      </c>
      <c r="C807" s="245"/>
      <c r="D807" s="245"/>
      <c r="E807" s="245"/>
      <c r="F807" s="245"/>
      <c r="G807" s="246" t="s">
        <v>281</v>
      </c>
      <c r="H807" s="246"/>
      <c r="I807" s="62">
        <v>802</v>
      </c>
      <c r="J807" s="249">
        <v>77.06</v>
      </c>
      <c r="K807" s="248"/>
      <c r="L807" s="62">
        <v>879.06</v>
      </c>
    </row>
    <row r="808" spans="1:12">
      <c r="A808" s="59">
        <v>71823</v>
      </c>
      <c r="B808" s="245" t="s">
        <v>1037</v>
      </c>
      <c r="C808" s="245"/>
      <c r="D808" s="245"/>
      <c r="E808" s="245"/>
      <c r="F808" s="245"/>
      <c r="G808" s="246" t="s">
        <v>281</v>
      </c>
      <c r="H808" s="246"/>
      <c r="I808" s="62">
        <v>669.16</v>
      </c>
      <c r="J808" s="249">
        <v>84.16</v>
      </c>
      <c r="K808" s="248"/>
      <c r="L808" s="62">
        <v>753.32</v>
      </c>
    </row>
    <row r="809" spans="1:12">
      <c r="A809" s="59">
        <v>71824</v>
      </c>
      <c r="B809" s="245" t="s">
        <v>1038</v>
      </c>
      <c r="C809" s="245"/>
      <c r="D809" s="245"/>
      <c r="E809" s="245"/>
      <c r="F809" s="245"/>
      <c r="G809" s="246" t="s">
        <v>281</v>
      </c>
      <c r="H809" s="246"/>
      <c r="I809" s="63">
        <v>1563.76</v>
      </c>
      <c r="J809" s="249">
        <v>77.06</v>
      </c>
      <c r="K809" s="248"/>
      <c r="L809" s="63">
        <v>1640.82</v>
      </c>
    </row>
    <row r="810" spans="1:12">
      <c r="A810" s="59">
        <v>71825</v>
      </c>
      <c r="B810" s="245" t="s">
        <v>1039</v>
      </c>
      <c r="C810" s="245"/>
      <c r="D810" s="245"/>
      <c r="E810" s="245"/>
      <c r="F810" s="245"/>
      <c r="G810" s="246" t="s">
        <v>281</v>
      </c>
      <c r="H810" s="246"/>
      <c r="I810" s="63">
        <v>1166.1600000000001</v>
      </c>
      <c r="J810" s="249">
        <v>77.06</v>
      </c>
      <c r="K810" s="248"/>
      <c r="L810" s="63">
        <v>1243.22</v>
      </c>
    </row>
    <row r="811" spans="1:12">
      <c r="A811" s="59">
        <v>71826</v>
      </c>
      <c r="B811" s="245" t="s">
        <v>1040</v>
      </c>
      <c r="C811" s="245"/>
      <c r="D811" s="245"/>
      <c r="E811" s="245"/>
      <c r="F811" s="245"/>
      <c r="G811" s="246" t="s">
        <v>281</v>
      </c>
      <c r="H811" s="246"/>
      <c r="I811" s="63">
        <v>1340</v>
      </c>
      <c r="J811" s="249">
        <v>77.06</v>
      </c>
      <c r="K811" s="248"/>
      <c r="L811" s="63">
        <v>1417.06</v>
      </c>
    </row>
    <row r="812" spans="1:12">
      <c r="A812" s="59">
        <v>71827</v>
      </c>
      <c r="B812" s="245" t="s">
        <v>1041</v>
      </c>
      <c r="C812" s="245"/>
      <c r="D812" s="245"/>
      <c r="E812" s="245"/>
      <c r="F812" s="245"/>
      <c r="G812" s="246" t="s">
        <v>281</v>
      </c>
      <c r="H812" s="246"/>
      <c r="I812" s="62">
        <v>957.79</v>
      </c>
      <c r="J812" s="249">
        <v>77.06</v>
      </c>
      <c r="K812" s="248"/>
      <c r="L812" s="63">
        <v>1034.8499999999999</v>
      </c>
    </row>
    <row r="813" spans="1:12">
      <c r="A813" s="59">
        <v>71830</v>
      </c>
      <c r="B813" s="245" t="s">
        <v>1042</v>
      </c>
      <c r="C813" s="245"/>
      <c r="D813" s="245"/>
      <c r="E813" s="245"/>
      <c r="F813" s="245"/>
      <c r="G813" s="246" t="s">
        <v>281</v>
      </c>
      <c r="H813" s="246"/>
      <c r="I813" s="62">
        <v>126.41</v>
      </c>
      <c r="J813" s="249">
        <v>36.5</v>
      </c>
      <c r="K813" s="248"/>
      <c r="L813" s="62">
        <v>162.91</v>
      </c>
    </row>
    <row r="814" spans="1:12">
      <c r="A814" s="59">
        <v>71831</v>
      </c>
      <c r="B814" s="245" t="s">
        <v>1043</v>
      </c>
      <c r="C814" s="245"/>
      <c r="D814" s="245"/>
      <c r="E814" s="245"/>
      <c r="F814" s="245"/>
      <c r="G814" s="246" t="s">
        <v>281</v>
      </c>
      <c r="H814" s="246"/>
      <c r="I814" s="61">
        <v>46.38</v>
      </c>
      <c r="J814" s="249">
        <v>36.5</v>
      </c>
      <c r="K814" s="248"/>
      <c r="L814" s="61">
        <v>82.88</v>
      </c>
    </row>
    <row r="815" spans="1:12">
      <c r="A815" s="59">
        <v>71833</v>
      </c>
      <c r="B815" s="245" t="s">
        <v>1044</v>
      </c>
      <c r="C815" s="245"/>
      <c r="D815" s="245"/>
      <c r="E815" s="245"/>
      <c r="F815" s="245"/>
      <c r="G815" s="246" t="s">
        <v>281</v>
      </c>
      <c r="H815" s="246"/>
      <c r="I815" s="62">
        <v>133.94999999999999</v>
      </c>
      <c r="J815" s="249">
        <v>36.5</v>
      </c>
      <c r="K815" s="248"/>
      <c r="L815" s="62">
        <v>170.45</v>
      </c>
    </row>
    <row r="816" spans="1:12">
      <c r="A816" s="59">
        <v>71835</v>
      </c>
      <c r="B816" s="245" t="s">
        <v>1045</v>
      </c>
      <c r="C816" s="245"/>
      <c r="D816" s="245"/>
      <c r="E816" s="245"/>
      <c r="F816" s="245"/>
      <c r="G816" s="246" t="s">
        <v>281</v>
      </c>
      <c r="H816" s="246"/>
      <c r="I816" s="60">
        <v>2.78</v>
      </c>
      <c r="J816" s="247">
        <v>0.16</v>
      </c>
      <c r="K816" s="248"/>
      <c r="L816" s="60">
        <v>2.94</v>
      </c>
    </row>
    <row r="817" spans="1:12">
      <c r="A817" s="59">
        <v>71837</v>
      </c>
      <c r="B817" s="245" t="s">
        <v>1046</v>
      </c>
      <c r="C817" s="245"/>
      <c r="D817" s="245"/>
      <c r="E817" s="245"/>
      <c r="F817" s="245"/>
      <c r="G817" s="246" t="s">
        <v>334</v>
      </c>
      <c r="H817" s="246"/>
      <c r="I817" s="60">
        <v>2.56</v>
      </c>
      <c r="J817" s="247">
        <v>0.16</v>
      </c>
      <c r="K817" s="248"/>
      <c r="L817" s="60">
        <v>2.72</v>
      </c>
    </row>
    <row r="818" spans="1:12">
      <c r="A818" s="59">
        <v>71838</v>
      </c>
      <c r="B818" s="245" t="s">
        <v>1047</v>
      </c>
      <c r="C818" s="245"/>
      <c r="D818" s="245"/>
      <c r="E818" s="245"/>
      <c r="F818" s="245"/>
      <c r="G818" s="246" t="s">
        <v>334</v>
      </c>
      <c r="H818" s="246"/>
      <c r="I818" s="60">
        <v>0.43</v>
      </c>
      <c r="J818" s="247">
        <v>0.16</v>
      </c>
      <c r="K818" s="248"/>
      <c r="L818" s="60">
        <v>0.59</v>
      </c>
    </row>
    <row r="819" spans="1:12">
      <c r="A819" s="59">
        <v>71840</v>
      </c>
      <c r="B819" s="245" t="s">
        <v>1048</v>
      </c>
      <c r="C819" s="245"/>
      <c r="D819" s="245"/>
      <c r="E819" s="245"/>
      <c r="F819" s="245"/>
      <c r="G819" s="246" t="s">
        <v>281</v>
      </c>
      <c r="H819" s="246"/>
      <c r="I819" s="60">
        <v>3.76</v>
      </c>
      <c r="J819" s="247">
        <v>0.16</v>
      </c>
      <c r="K819" s="248"/>
      <c r="L819" s="60">
        <v>3.92</v>
      </c>
    </row>
    <row r="820" spans="1:12">
      <c r="A820" s="59">
        <v>71841</v>
      </c>
      <c r="B820" s="245" t="s">
        <v>1049</v>
      </c>
      <c r="C820" s="245"/>
      <c r="D820" s="245"/>
      <c r="E820" s="245"/>
      <c r="F820" s="245"/>
      <c r="G820" s="246" t="s">
        <v>281</v>
      </c>
      <c r="H820" s="246"/>
      <c r="I820" s="60">
        <v>4.6900000000000004</v>
      </c>
      <c r="J820" s="247">
        <v>0.16</v>
      </c>
      <c r="K820" s="248"/>
      <c r="L820" s="60">
        <v>4.8499999999999996</v>
      </c>
    </row>
    <row r="821" spans="1:12">
      <c r="A821" s="59">
        <v>71850</v>
      </c>
      <c r="B821" s="245" t="s">
        <v>1050</v>
      </c>
      <c r="C821" s="245"/>
      <c r="D821" s="245"/>
      <c r="E821" s="245"/>
      <c r="F821" s="245"/>
      <c r="G821" s="246" t="s">
        <v>281</v>
      </c>
      <c r="H821" s="246"/>
      <c r="I821" s="60">
        <v>4.7300000000000004</v>
      </c>
      <c r="J821" s="247">
        <v>1.22</v>
      </c>
      <c r="K821" s="248"/>
      <c r="L821" s="60">
        <v>5.95</v>
      </c>
    </row>
    <row r="822" spans="1:12">
      <c r="A822" s="59">
        <v>71851</v>
      </c>
      <c r="B822" s="245" t="s">
        <v>1051</v>
      </c>
      <c r="C822" s="245"/>
      <c r="D822" s="245"/>
      <c r="E822" s="245"/>
      <c r="F822" s="245"/>
      <c r="G822" s="246" t="s">
        <v>281</v>
      </c>
      <c r="H822" s="246"/>
      <c r="I822" s="60">
        <v>5.67</v>
      </c>
      <c r="J822" s="247">
        <v>1.22</v>
      </c>
      <c r="K822" s="248"/>
      <c r="L822" s="60">
        <v>6.89</v>
      </c>
    </row>
    <row r="823" spans="1:12">
      <c r="A823" s="59">
        <v>71860</v>
      </c>
      <c r="B823" s="245" t="s">
        <v>1052</v>
      </c>
      <c r="C823" s="245"/>
      <c r="D823" s="245"/>
      <c r="E823" s="245"/>
      <c r="F823" s="245"/>
      <c r="G823" s="246" t="s">
        <v>281</v>
      </c>
      <c r="H823" s="246"/>
      <c r="I823" s="60">
        <v>0.05</v>
      </c>
      <c r="J823" s="247">
        <v>0.24</v>
      </c>
      <c r="K823" s="248"/>
      <c r="L823" s="60">
        <v>0.28999999999999998</v>
      </c>
    </row>
    <row r="824" spans="1:12">
      <c r="A824" s="59">
        <v>71861</v>
      </c>
      <c r="B824" s="245" t="s">
        <v>1053</v>
      </c>
      <c r="C824" s="245"/>
      <c r="D824" s="245"/>
      <c r="E824" s="245"/>
      <c r="F824" s="245"/>
      <c r="G824" s="246" t="s">
        <v>281</v>
      </c>
      <c r="H824" s="246"/>
      <c r="I824" s="60">
        <v>0.11</v>
      </c>
      <c r="J824" s="247">
        <v>0.24</v>
      </c>
      <c r="K824" s="248"/>
      <c r="L824" s="60">
        <v>0.35</v>
      </c>
    </row>
    <row r="825" spans="1:12">
      <c r="A825" s="59">
        <v>71862</v>
      </c>
      <c r="B825" s="245" t="s">
        <v>1054</v>
      </c>
      <c r="C825" s="245"/>
      <c r="D825" s="245"/>
      <c r="E825" s="245"/>
      <c r="F825" s="245"/>
      <c r="G825" s="246" t="s">
        <v>281</v>
      </c>
      <c r="H825" s="246"/>
      <c r="I825" s="60">
        <v>0.15</v>
      </c>
      <c r="J825" s="247">
        <v>0.44</v>
      </c>
      <c r="K825" s="248"/>
      <c r="L825" s="60">
        <v>0.59</v>
      </c>
    </row>
    <row r="826" spans="1:12">
      <c r="A826" s="59">
        <v>71863</v>
      </c>
      <c r="B826" s="245" t="s">
        <v>1055</v>
      </c>
      <c r="C826" s="245"/>
      <c r="D826" s="245"/>
      <c r="E826" s="245"/>
      <c r="F826" s="245"/>
      <c r="G826" s="246" t="s">
        <v>281</v>
      </c>
      <c r="H826" s="246"/>
      <c r="I826" s="60">
        <v>0.21</v>
      </c>
      <c r="J826" s="247">
        <v>0.69</v>
      </c>
      <c r="K826" s="248"/>
      <c r="L826" s="60">
        <v>0.9</v>
      </c>
    </row>
    <row r="827" spans="1:12">
      <c r="A827" s="59">
        <v>71864</v>
      </c>
      <c r="B827" s="245" t="s">
        <v>1056</v>
      </c>
      <c r="C827" s="245"/>
      <c r="D827" s="245"/>
      <c r="E827" s="245"/>
      <c r="F827" s="245"/>
      <c r="G827" s="246" t="s">
        <v>281</v>
      </c>
      <c r="H827" s="246"/>
      <c r="I827" s="60">
        <v>0.31</v>
      </c>
      <c r="J827" s="247">
        <v>1.1299999999999999</v>
      </c>
      <c r="K827" s="248"/>
      <c r="L827" s="60">
        <v>1.44</v>
      </c>
    </row>
    <row r="828" spans="1:12">
      <c r="A828" s="59">
        <v>71870</v>
      </c>
      <c r="B828" s="245" t="s">
        <v>1057</v>
      </c>
      <c r="C828" s="245"/>
      <c r="D828" s="245"/>
      <c r="E828" s="245"/>
      <c r="F828" s="245"/>
      <c r="G828" s="246" t="s">
        <v>281</v>
      </c>
      <c r="H828" s="246"/>
      <c r="I828" s="60">
        <v>0.17</v>
      </c>
      <c r="J828" s="247">
        <v>0.16</v>
      </c>
      <c r="K828" s="248"/>
      <c r="L828" s="60">
        <v>0.33</v>
      </c>
    </row>
    <row r="829" spans="1:12">
      <c r="A829" s="59">
        <v>71871</v>
      </c>
      <c r="B829" s="245" t="s">
        <v>1058</v>
      </c>
      <c r="C829" s="245"/>
      <c r="D829" s="245"/>
      <c r="E829" s="245"/>
      <c r="F829" s="245"/>
      <c r="G829" s="246" t="s">
        <v>281</v>
      </c>
      <c r="H829" s="246"/>
      <c r="I829" s="60">
        <v>0.28999999999999998</v>
      </c>
      <c r="J829" s="247">
        <v>0.16</v>
      </c>
      <c r="K829" s="248"/>
      <c r="L829" s="60">
        <v>0.45</v>
      </c>
    </row>
    <row r="830" spans="1:12">
      <c r="A830" s="59">
        <v>71872</v>
      </c>
      <c r="B830" s="245" t="s">
        <v>1059</v>
      </c>
      <c r="C830" s="245"/>
      <c r="D830" s="245"/>
      <c r="E830" s="245"/>
      <c r="F830" s="245"/>
      <c r="G830" s="246" t="s">
        <v>281</v>
      </c>
      <c r="H830" s="246"/>
      <c r="I830" s="60">
        <v>0.18</v>
      </c>
      <c r="J830" s="247">
        <v>0.16</v>
      </c>
      <c r="K830" s="248"/>
      <c r="L830" s="60">
        <v>0.34</v>
      </c>
    </row>
    <row r="831" spans="1:12">
      <c r="A831" s="59">
        <v>71880</v>
      </c>
      <c r="B831" s="245" t="s">
        <v>1060</v>
      </c>
      <c r="C831" s="245"/>
      <c r="D831" s="245"/>
      <c r="E831" s="245"/>
      <c r="F831" s="245"/>
      <c r="G831" s="246" t="s">
        <v>281</v>
      </c>
      <c r="H831" s="246"/>
      <c r="I831" s="60">
        <v>9.94</v>
      </c>
      <c r="J831" s="247">
        <v>0.16</v>
      </c>
      <c r="K831" s="248"/>
      <c r="L831" s="61">
        <v>10.1</v>
      </c>
    </row>
    <row r="832" spans="1:12">
      <c r="A832" s="59">
        <v>71886</v>
      </c>
      <c r="B832" s="245" t="s">
        <v>1061</v>
      </c>
      <c r="C832" s="245"/>
      <c r="D832" s="245"/>
      <c r="E832" s="245"/>
      <c r="F832" s="245"/>
      <c r="G832" s="246" t="s">
        <v>281</v>
      </c>
      <c r="H832" s="246"/>
      <c r="I832" s="61">
        <v>18.11</v>
      </c>
      <c r="J832" s="247">
        <v>3.17</v>
      </c>
      <c r="K832" s="248"/>
      <c r="L832" s="61">
        <v>21.28</v>
      </c>
    </row>
    <row r="833" spans="1:12">
      <c r="A833" s="59">
        <v>71887</v>
      </c>
      <c r="B833" s="245" t="s">
        <v>1062</v>
      </c>
      <c r="C833" s="245"/>
      <c r="D833" s="245"/>
      <c r="E833" s="245"/>
      <c r="F833" s="245"/>
      <c r="G833" s="246" t="s">
        <v>281</v>
      </c>
      <c r="H833" s="246"/>
      <c r="I833" s="62">
        <v>442.23</v>
      </c>
      <c r="J833" s="249">
        <v>36.5</v>
      </c>
      <c r="K833" s="248"/>
      <c r="L833" s="62">
        <v>478.73</v>
      </c>
    </row>
    <row r="834" spans="1:12">
      <c r="A834" s="59">
        <v>71900</v>
      </c>
      <c r="B834" s="245" t="s">
        <v>1063</v>
      </c>
      <c r="C834" s="245"/>
      <c r="D834" s="245"/>
      <c r="E834" s="245"/>
      <c r="F834" s="245"/>
      <c r="G834" s="246" t="s">
        <v>281</v>
      </c>
      <c r="H834" s="246"/>
      <c r="I834" s="60">
        <v>5.38</v>
      </c>
      <c r="J834" s="247">
        <v>6.32</v>
      </c>
      <c r="K834" s="248"/>
      <c r="L834" s="61">
        <v>11.7</v>
      </c>
    </row>
    <row r="835" spans="1:12">
      <c r="A835" s="59">
        <v>71901</v>
      </c>
      <c r="B835" s="245" t="s">
        <v>1064</v>
      </c>
      <c r="C835" s="245"/>
      <c r="D835" s="245"/>
      <c r="E835" s="245"/>
      <c r="F835" s="245"/>
      <c r="G835" s="246" t="s">
        <v>281</v>
      </c>
      <c r="H835" s="246"/>
      <c r="I835" s="60">
        <v>5.14</v>
      </c>
      <c r="J835" s="247">
        <v>6.32</v>
      </c>
      <c r="K835" s="248"/>
      <c r="L835" s="61">
        <v>11.46</v>
      </c>
    </row>
    <row r="836" spans="1:12">
      <c r="A836" s="59">
        <v>71902</v>
      </c>
      <c r="B836" s="245" t="s">
        <v>1065</v>
      </c>
      <c r="C836" s="245"/>
      <c r="D836" s="245"/>
      <c r="E836" s="245"/>
      <c r="F836" s="245"/>
      <c r="G836" s="246" t="s">
        <v>281</v>
      </c>
      <c r="H836" s="246"/>
      <c r="I836" s="60">
        <v>7.69</v>
      </c>
      <c r="J836" s="247">
        <v>6.32</v>
      </c>
      <c r="K836" s="248"/>
      <c r="L836" s="61">
        <v>14.01</v>
      </c>
    </row>
    <row r="837" spans="1:12">
      <c r="A837" s="59">
        <v>71920</v>
      </c>
      <c r="B837" s="245" t="s">
        <v>1066</v>
      </c>
      <c r="C837" s="245"/>
      <c r="D837" s="245"/>
      <c r="E837" s="245"/>
      <c r="F837" s="245"/>
      <c r="G837" s="246" t="s">
        <v>281</v>
      </c>
      <c r="H837" s="246"/>
      <c r="I837" s="60">
        <v>4.6100000000000003</v>
      </c>
      <c r="J837" s="247">
        <v>4.38</v>
      </c>
      <c r="K837" s="248"/>
      <c r="L837" s="60">
        <v>8.99</v>
      </c>
    </row>
    <row r="838" spans="1:12">
      <c r="A838" s="59">
        <v>71921</v>
      </c>
      <c r="B838" s="245" t="s">
        <v>1067</v>
      </c>
      <c r="C838" s="245"/>
      <c r="D838" s="245"/>
      <c r="E838" s="245"/>
      <c r="F838" s="245"/>
      <c r="G838" s="246" t="s">
        <v>281</v>
      </c>
      <c r="H838" s="246"/>
      <c r="I838" s="60">
        <v>5.32</v>
      </c>
      <c r="J838" s="247">
        <v>4.38</v>
      </c>
      <c r="K838" s="248"/>
      <c r="L838" s="60">
        <v>9.6999999999999993</v>
      </c>
    </row>
    <row r="839" spans="1:12">
      <c r="A839" s="59">
        <v>71923</v>
      </c>
      <c r="B839" s="245" t="s">
        <v>1068</v>
      </c>
      <c r="C839" s="245"/>
      <c r="D839" s="245"/>
      <c r="E839" s="245"/>
      <c r="F839" s="245"/>
      <c r="G839" s="246" t="s">
        <v>281</v>
      </c>
      <c r="H839" s="246"/>
      <c r="I839" s="60">
        <v>7</v>
      </c>
      <c r="J839" s="247">
        <v>4.38</v>
      </c>
      <c r="K839" s="248"/>
      <c r="L839" s="61">
        <v>11.38</v>
      </c>
    </row>
    <row r="840" spans="1:12">
      <c r="A840" s="59">
        <v>71930</v>
      </c>
      <c r="B840" s="245" t="s">
        <v>1069</v>
      </c>
      <c r="C840" s="245"/>
      <c r="D840" s="245"/>
      <c r="E840" s="245"/>
      <c r="F840" s="245"/>
      <c r="G840" s="246" t="s">
        <v>281</v>
      </c>
      <c r="H840" s="246"/>
      <c r="I840" s="60">
        <v>5.69</v>
      </c>
      <c r="J840" s="247">
        <v>6.32</v>
      </c>
      <c r="K840" s="248"/>
      <c r="L840" s="61">
        <v>12.01</v>
      </c>
    </row>
    <row r="841" spans="1:12">
      <c r="A841" s="59">
        <v>71931</v>
      </c>
      <c r="B841" s="245" t="s">
        <v>1070</v>
      </c>
      <c r="C841" s="245"/>
      <c r="D841" s="245"/>
      <c r="E841" s="245"/>
      <c r="F841" s="245"/>
      <c r="G841" s="246" t="s">
        <v>281</v>
      </c>
      <c r="H841" s="246"/>
      <c r="I841" s="60">
        <v>4.42</v>
      </c>
      <c r="J841" s="247">
        <v>6.32</v>
      </c>
      <c r="K841" s="248"/>
      <c r="L841" s="61">
        <v>10.74</v>
      </c>
    </row>
    <row r="842" spans="1:12">
      <c r="A842" s="59">
        <v>71932</v>
      </c>
      <c r="B842" s="245" t="s">
        <v>1071</v>
      </c>
      <c r="C842" s="245"/>
      <c r="D842" s="245"/>
      <c r="E842" s="245"/>
      <c r="F842" s="245"/>
      <c r="G842" s="246" t="s">
        <v>281</v>
      </c>
      <c r="H842" s="246"/>
      <c r="I842" s="60">
        <v>7.14</v>
      </c>
      <c r="J842" s="247">
        <v>6.32</v>
      </c>
      <c r="K842" s="248"/>
      <c r="L842" s="61">
        <v>13.46</v>
      </c>
    </row>
    <row r="843" spans="1:12">
      <c r="A843" s="59">
        <v>71940</v>
      </c>
      <c r="B843" s="245" t="s">
        <v>1072</v>
      </c>
      <c r="C843" s="245"/>
      <c r="D843" s="245"/>
      <c r="E843" s="245"/>
      <c r="F843" s="245"/>
      <c r="G843" s="246" t="s">
        <v>281</v>
      </c>
      <c r="H843" s="246"/>
      <c r="I843" s="60">
        <v>5.01</v>
      </c>
      <c r="J843" s="247">
        <v>8.27</v>
      </c>
      <c r="K843" s="248"/>
      <c r="L843" s="61">
        <v>13.28</v>
      </c>
    </row>
    <row r="844" spans="1:12">
      <c r="A844" s="59">
        <v>71941</v>
      </c>
      <c r="B844" s="245" t="s">
        <v>1073</v>
      </c>
      <c r="C844" s="245"/>
      <c r="D844" s="245"/>
      <c r="E844" s="245"/>
      <c r="F844" s="245"/>
      <c r="G844" s="246" t="s">
        <v>281</v>
      </c>
      <c r="H844" s="246"/>
      <c r="I844" s="60">
        <v>5.62</v>
      </c>
      <c r="J844" s="247">
        <v>8.27</v>
      </c>
      <c r="K844" s="248"/>
      <c r="L844" s="61">
        <v>13.89</v>
      </c>
    </row>
    <row r="845" spans="1:12">
      <c r="A845" s="59">
        <v>71942</v>
      </c>
      <c r="B845" s="245" t="s">
        <v>1074</v>
      </c>
      <c r="C845" s="245"/>
      <c r="D845" s="245"/>
      <c r="E845" s="245"/>
      <c r="F845" s="245"/>
      <c r="G845" s="246" t="s">
        <v>281</v>
      </c>
      <c r="H845" s="246"/>
      <c r="I845" s="60">
        <v>8.5500000000000007</v>
      </c>
      <c r="J845" s="247">
        <v>8.27</v>
      </c>
      <c r="K845" s="248"/>
      <c r="L845" s="61">
        <v>16.82</v>
      </c>
    </row>
    <row r="846" spans="1:12">
      <c r="A846" s="59">
        <v>71950</v>
      </c>
      <c r="B846" s="245" t="s">
        <v>1075</v>
      </c>
      <c r="C846" s="245"/>
      <c r="D846" s="245"/>
      <c r="E846" s="245"/>
      <c r="F846" s="245"/>
      <c r="G846" s="246" t="s">
        <v>281</v>
      </c>
      <c r="H846" s="246"/>
      <c r="I846" s="60">
        <v>9.5</v>
      </c>
      <c r="J846" s="249">
        <v>10.210000000000001</v>
      </c>
      <c r="K846" s="248"/>
      <c r="L846" s="61">
        <v>19.71</v>
      </c>
    </row>
    <row r="847" spans="1:12">
      <c r="A847" s="59">
        <v>71951</v>
      </c>
      <c r="B847" s="245" t="s">
        <v>1076</v>
      </c>
      <c r="C847" s="245"/>
      <c r="D847" s="245"/>
      <c r="E847" s="245"/>
      <c r="F847" s="245"/>
      <c r="G847" s="246" t="s">
        <v>281</v>
      </c>
      <c r="H847" s="246"/>
      <c r="I847" s="60">
        <v>3.39</v>
      </c>
      <c r="J847" s="249">
        <v>10.210000000000001</v>
      </c>
      <c r="K847" s="248"/>
      <c r="L847" s="61">
        <v>13.6</v>
      </c>
    </row>
    <row r="848" spans="1:12">
      <c r="A848" s="59">
        <v>71953</v>
      </c>
      <c r="B848" s="245" t="s">
        <v>1077</v>
      </c>
      <c r="C848" s="245"/>
      <c r="D848" s="245"/>
      <c r="E848" s="245"/>
      <c r="F848" s="245"/>
      <c r="G848" s="246" t="s">
        <v>281</v>
      </c>
      <c r="H848" s="246"/>
      <c r="I848" s="61">
        <v>10.64</v>
      </c>
      <c r="J848" s="249">
        <v>10.210000000000001</v>
      </c>
      <c r="K848" s="248"/>
      <c r="L848" s="61">
        <v>20.85</v>
      </c>
    </row>
    <row r="849" spans="1:12">
      <c r="A849" s="59">
        <v>71973</v>
      </c>
      <c r="B849" s="245" t="s">
        <v>1078</v>
      </c>
      <c r="C849" s="245"/>
      <c r="D849" s="245"/>
      <c r="E849" s="245"/>
      <c r="F849" s="245"/>
      <c r="G849" s="246" t="s">
        <v>281</v>
      </c>
      <c r="H849" s="246"/>
      <c r="I849" s="61">
        <v>12.59</v>
      </c>
      <c r="J849" s="247">
        <v>6.57</v>
      </c>
      <c r="K849" s="248"/>
      <c r="L849" s="61">
        <v>19.16</v>
      </c>
    </row>
    <row r="850" spans="1:12">
      <c r="A850" s="59">
        <v>71980</v>
      </c>
      <c r="B850" s="245" t="s">
        <v>1079</v>
      </c>
      <c r="C850" s="245"/>
      <c r="D850" s="245"/>
      <c r="E850" s="245"/>
      <c r="F850" s="245"/>
      <c r="G850" s="246" t="s">
        <v>281</v>
      </c>
      <c r="H850" s="246"/>
      <c r="I850" s="60">
        <v>1.44</v>
      </c>
      <c r="J850" s="247">
        <v>0.16</v>
      </c>
      <c r="K850" s="248"/>
      <c r="L850" s="60">
        <v>1.6</v>
      </c>
    </row>
    <row r="851" spans="1:12">
      <c r="A851" s="59">
        <v>71981</v>
      </c>
      <c r="B851" s="245" t="s">
        <v>155</v>
      </c>
      <c r="C851" s="245"/>
      <c r="D851" s="245"/>
      <c r="E851" s="245"/>
      <c r="F851" s="245"/>
      <c r="G851" s="246" t="s">
        <v>281</v>
      </c>
      <c r="H851" s="246"/>
      <c r="I851" s="60">
        <v>0.04</v>
      </c>
      <c r="J851" s="247">
        <v>0.16</v>
      </c>
      <c r="K851" s="248"/>
      <c r="L851" s="60">
        <v>0.2</v>
      </c>
    </row>
    <row r="852" spans="1:12">
      <c r="A852" s="59">
        <v>71982</v>
      </c>
      <c r="B852" s="245" t="s">
        <v>1080</v>
      </c>
      <c r="C852" s="245"/>
      <c r="D852" s="245"/>
      <c r="E852" s="245"/>
      <c r="F852" s="245"/>
      <c r="G852" s="246" t="s">
        <v>281</v>
      </c>
      <c r="H852" s="246"/>
      <c r="I852" s="60">
        <v>0.05</v>
      </c>
      <c r="J852" s="247">
        <v>0.16</v>
      </c>
      <c r="K852" s="248"/>
      <c r="L852" s="60">
        <v>0.21</v>
      </c>
    </row>
    <row r="853" spans="1:12">
      <c r="A853" s="59">
        <v>71983</v>
      </c>
      <c r="B853" s="245" t="s">
        <v>1081</v>
      </c>
      <c r="C853" s="245"/>
      <c r="D853" s="245"/>
      <c r="E853" s="245"/>
      <c r="F853" s="245"/>
      <c r="G853" s="246" t="s">
        <v>281</v>
      </c>
      <c r="H853" s="246"/>
      <c r="I853" s="60">
        <v>0.74</v>
      </c>
      <c r="J853" s="247">
        <v>0.16</v>
      </c>
      <c r="K853" s="248"/>
      <c r="L853" s="60">
        <v>0.9</v>
      </c>
    </row>
    <row r="854" spans="1:12">
      <c r="A854" s="59">
        <v>71991</v>
      </c>
      <c r="B854" s="245" t="s">
        <v>1082</v>
      </c>
      <c r="C854" s="245"/>
      <c r="D854" s="245"/>
      <c r="E854" s="245"/>
      <c r="F854" s="245"/>
      <c r="G854" s="246" t="s">
        <v>281</v>
      </c>
      <c r="H854" s="246"/>
      <c r="I854" s="62">
        <v>554.87</v>
      </c>
      <c r="J854" s="249">
        <v>15.21</v>
      </c>
      <c r="K854" s="248"/>
      <c r="L854" s="62">
        <v>570.08000000000004</v>
      </c>
    </row>
    <row r="855" spans="1:12">
      <c r="A855" s="59">
        <v>71992</v>
      </c>
      <c r="B855" s="245" t="s">
        <v>1083</v>
      </c>
      <c r="C855" s="245"/>
      <c r="D855" s="245"/>
      <c r="E855" s="245"/>
      <c r="F855" s="245"/>
      <c r="G855" s="246" t="s">
        <v>281</v>
      </c>
      <c r="H855" s="246"/>
      <c r="I855" s="62">
        <v>824.08</v>
      </c>
      <c r="J855" s="249">
        <v>15.21</v>
      </c>
      <c r="K855" s="248"/>
      <c r="L855" s="62">
        <v>839.29</v>
      </c>
    </row>
    <row r="856" spans="1:12">
      <c r="A856" s="59">
        <v>71993</v>
      </c>
      <c r="B856" s="245" t="s">
        <v>1084</v>
      </c>
      <c r="C856" s="245"/>
      <c r="D856" s="245"/>
      <c r="E856" s="245"/>
      <c r="F856" s="245"/>
      <c r="G856" s="246" t="s">
        <v>281</v>
      </c>
      <c r="H856" s="246"/>
      <c r="I856" s="63">
        <v>1237.1099999999999</v>
      </c>
      <c r="J856" s="249">
        <v>21.99</v>
      </c>
      <c r="K856" s="248"/>
      <c r="L856" s="63">
        <v>1259.0999999999999</v>
      </c>
    </row>
    <row r="857" spans="1:12">
      <c r="A857" s="59">
        <v>71995</v>
      </c>
      <c r="B857" s="245" t="s">
        <v>1085</v>
      </c>
      <c r="C857" s="245"/>
      <c r="D857" s="245"/>
      <c r="E857" s="245"/>
      <c r="F857" s="245"/>
      <c r="G857" s="246" t="s">
        <v>292</v>
      </c>
      <c r="H857" s="246"/>
      <c r="I857" s="60">
        <v>0</v>
      </c>
      <c r="J857" s="249">
        <v>41.23</v>
      </c>
      <c r="K857" s="248"/>
      <c r="L857" s="61">
        <v>41.23</v>
      </c>
    </row>
    <row r="858" spans="1:12">
      <c r="A858" s="59">
        <v>71996</v>
      </c>
      <c r="B858" s="245" t="s">
        <v>1086</v>
      </c>
      <c r="C858" s="245"/>
      <c r="D858" s="245"/>
      <c r="E858" s="245"/>
      <c r="F858" s="245"/>
      <c r="G858" s="246" t="s">
        <v>301</v>
      </c>
      <c r="H858" s="246"/>
      <c r="I858" s="62">
        <v>174.66</v>
      </c>
      <c r="J858" s="250">
        <v>217.97</v>
      </c>
      <c r="K858" s="248"/>
      <c r="L858" s="62">
        <v>392.63</v>
      </c>
    </row>
    <row r="859" spans="1:12">
      <c r="A859" s="59">
        <v>71997</v>
      </c>
      <c r="B859" s="245" t="s">
        <v>1087</v>
      </c>
      <c r="C859" s="245"/>
      <c r="D859" s="245"/>
      <c r="E859" s="245"/>
      <c r="F859" s="245"/>
      <c r="G859" s="246" t="s">
        <v>301</v>
      </c>
      <c r="H859" s="246"/>
      <c r="I859" s="62">
        <v>189.88</v>
      </c>
      <c r="J859" s="250">
        <v>242.62</v>
      </c>
      <c r="K859" s="248"/>
      <c r="L859" s="62">
        <v>432.5</v>
      </c>
    </row>
    <row r="860" spans="1:12">
      <c r="A860" s="59">
        <v>71998</v>
      </c>
      <c r="B860" s="245" t="s">
        <v>1088</v>
      </c>
      <c r="C860" s="245"/>
      <c r="D860" s="245"/>
      <c r="E860" s="245"/>
      <c r="F860" s="245"/>
      <c r="G860" s="246" t="s">
        <v>301</v>
      </c>
      <c r="H860" s="246"/>
      <c r="I860" s="62">
        <v>189.33</v>
      </c>
      <c r="J860" s="250">
        <v>272.39999999999998</v>
      </c>
      <c r="K860" s="248"/>
      <c r="L860" s="62">
        <v>461.73</v>
      </c>
    </row>
    <row r="861" spans="1:12">
      <c r="A861" s="59">
        <v>71999</v>
      </c>
      <c r="B861" s="245" t="s">
        <v>1089</v>
      </c>
      <c r="C861" s="245"/>
      <c r="D861" s="245"/>
      <c r="E861" s="245"/>
      <c r="F861" s="245"/>
      <c r="G861" s="246" t="s">
        <v>301</v>
      </c>
      <c r="H861" s="246"/>
      <c r="I861" s="62">
        <v>334.54</v>
      </c>
      <c r="J861" s="250">
        <v>428.04</v>
      </c>
      <c r="K861" s="248"/>
      <c r="L861" s="62">
        <v>762.58</v>
      </c>
    </row>
    <row r="862" spans="1:12">
      <c r="A862" s="59">
        <v>72000</v>
      </c>
      <c r="B862" s="245" t="s">
        <v>1090</v>
      </c>
      <c r="C862" s="245"/>
      <c r="D862" s="245"/>
      <c r="E862" s="245"/>
      <c r="F862" s="245"/>
      <c r="G862" s="246" t="s">
        <v>292</v>
      </c>
      <c r="H862" s="246"/>
      <c r="I862" s="60">
        <v>0</v>
      </c>
      <c r="J862" s="249">
        <v>37.89</v>
      </c>
      <c r="K862" s="248"/>
      <c r="L862" s="61">
        <v>37.89</v>
      </c>
    </row>
    <row r="863" spans="1:12">
      <c r="A863" s="59">
        <v>72001</v>
      </c>
      <c r="B863" s="245" t="s">
        <v>1091</v>
      </c>
      <c r="C863" s="245"/>
      <c r="D863" s="245"/>
      <c r="E863" s="245"/>
      <c r="F863" s="245"/>
      <c r="G863" s="246" t="s">
        <v>281</v>
      </c>
      <c r="H863" s="246"/>
      <c r="I863" s="62">
        <v>466</v>
      </c>
      <c r="J863" s="247">
        <v>0</v>
      </c>
      <c r="K863" s="248"/>
      <c r="L863" s="62">
        <v>466</v>
      </c>
    </row>
    <row r="864" spans="1:12">
      <c r="A864" s="59">
        <v>72005</v>
      </c>
      <c r="B864" s="245" t="s">
        <v>1092</v>
      </c>
      <c r="C864" s="245"/>
      <c r="D864" s="245"/>
      <c r="E864" s="245"/>
      <c r="F864" s="245"/>
      <c r="G864" s="246" t="s">
        <v>281</v>
      </c>
      <c r="H864" s="246"/>
      <c r="I864" s="63">
        <v>2714</v>
      </c>
      <c r="J864" s="247">
        <v>0</v>
      </c>
      <c r="K864" s="248"/>
      <c r="L864" s="63">
        <v>2714</v>
      </c>
    </row>
    <row r="865" spans="1:12">
      <c r="A865" s="59">
        <v>72010</v>
      </c>
      <c r="B865" s="245" t="s">
        <v>1093</v>
      </c>
      <c r="C865" s="245"/>
      <c r="D865" s="245"/>
      <c r="E865" s="245"/>
      <c r="F865" s="245"/>
      <c r="G865" s="246" t="s">
        <v>281</v>
      </c>
      <c r="H865" s="246"/>
      <c r="I865" s="63">
        <v>4725</v>
      </c>
      <c r="J865" s="247">
        <v>0</v>
      </c>
      <c r="K865" s="248"/>
      <c r="L865" s="63">
        <v>4725</v>
      </c>
    </row>
    <row r="866" spans="1:12">
      <c r="A866" s="59">
        <v>72015</v>
      </c>
      <c r="B866" s="245" t="s">
        <v>1094</v>
      </c>
      <c r="C866" s="245"/>
      <c r="D866" s="245"/>
      <c r="E866" s="245"/>
      <c r="F866" s="245"/>
      <c r="G866" s="246" t="s">
        <v>281</v>
      </c>
      <c r="H866" s="246"/>
      <c r="I866" s="63">
        <v>4910</v>
      </c>
      <c r="J866" s="247">
        <v>0</v>
      </c>
      <c r="K866" s="248"/>
      <c r="L866" s="63">
        <v>4910</v>
      </c>
    </row>
    <row r="867" spans="1:12">
      <c r="A867" s="59">
        <v>72020</v>
      </c>
      <c r="B867" s="245" t="s">
        <v>1095</v>
      </c>
      <c r="C867" s="245"/>
      <c r="D867" s="245"/>
      <c r="E867" s="245"/>
      <c r="F867" s="245"/>
      <c r="G867" s="246" t="s">
        <v>281</v>
      </c>
      <c r="H867" s="246"/>
      <c r="I867" s="63">
        <v>5050</v>
      </c>
      <c r="J867" s="247">
        <v>0</v>
      </c>
      <c r="K867" s="248"/>
      <c r="L867" s="63">
        <v>5050</v>
      </c>
    </row>
    <row r="868" spans="1:12">
      <c r="A868" s="59">
        <v>72025</v>
      </c>
      <c r="B868" s="245" t="s">
        <v>1096</v>
      </c>
      <c r="C868" s="245"/>
      <c r="D868" s="245"/>
      <c r="E868" s="245"/>
      <c r="F868" s="245"/>
      <c r="G868" s="246" t="s">
        <v>281</v>
      </c>
      <c r="H868" s="246"/>
      <c r="I868" s="63">
        <v>5055</v>
      </c>
      <c r="J868" s="247">
        <v>0</v>
      </c>
      <c r="K868" s="248"/>
      <c r="L868" s="63">
        <v>5055</v>
      </c>
    </row>
    <row r="869" spans="1:12">
      <c r="A869" s="59">
        <v>72030</v>
      </c>
      <c r="B869" s="245" t="s">
        <v>1097</v>
      </c>
      <c r="C869" s="245"/>
      <c r="D869" s="245"/>
      <c r="E869" s="245"/>
      <c r="F869" s="245"/>
      <c r="G869" s="246" t="s">
        <v>281</v>
      </c>
      <c r="H869" s="246"/>
      <c r="I869" s="63">
        <v>5585</v>
      </c>
      <c r="J869" s="247">
        <v>0</v>
      </c>
      <c r="K869" s="248"/>
      <c r="L869" s="63">
        <v>5585</v>
      </c>
    </row>
    <row r="870" spans="1:12">
      <c r="A870" s="59">
        <v>72035</v>
      </c>
      <c r="B870" s="245" t="s">
        <v>1098</v>
      </c>
      <c r="C870" s="245"/>
      <c r="D870" s="245"/>
      <c r="E870" s="245"/>
      <c r="F870" s="245"/>
      <c r="G870" s="246" t="s">
        <v>281</v>
      </c>
      <c r="H870" s="246"/>
      <c r="I870" s="63">
        <v>5970</v>
      </c>
      <c r="J870" s="247">
        <v>0</v>
      </c>
      <c r="K870" s="248"/>
      <c r="L870" s="63">
        <v>5970</v>
      </c>
    </row>
    <row r="871" spans="1:12">
      <c r="A871" s="59">
        <v>72040</v>
      </c>
      <c r="B871" s="245" t="s">
        <v>1099</v>
      </c>
      <c r="C871" s="245"/>
      <c r="D871" s="245"/>
      <c r="E871" s="245"/>
      <c r="F871" s="245"/>
      <c r="G871" s="246" t="s">
        <v>281</v>
      </c>
      <c r="H871" s="246"/>
      <c r="I871" s="63">
        <v>6150</v>
      </c>
      <c r="J871" s="247">
        <v>0</v>
      </c>
      <c r="K871" s="248"/>
      <c r="L871" s="63">
        <v>6150</v>
      </c>
    </row>
    <row r="872" spans="1:12">
      <c r="A872" s="59">
        <v>72042</v>
      </c>
      <c r="B872" s="245" t="s">
        <v>1100</v>
      </c>
      <c r="C872" s="245"/>
      <c r="D872" s="245"/>
      <c r="E872" s="245"/>
      <c r="F872" s="245"/>
      <c r="G872" s="246" t="s">
        <v>334</v>
      </c>
      <c r="H872" s="246"/>
      <c r="I872" s="63">
        <v>1020</v>
      </c>
      <c r="J872" s="247">
        <v>0</v>
      </c>
      <c r="K872" s="248"/>
      <c r="L872" s="63">
        <v>1020</v>
      </c>
    </row>
    <row r="873" spans="1:12">
      <c r="A873" s="59">
        <v>72060</v>
      </c>
      <c r="B873" s="245" t="s">
        <v>1101</v>
      </c>
      <c r="C873" s="245"/>
      <c r="D873" s="245"/>
      <c r="E873" s="245"/>
      <c r="F873" s="245"/>
      <c r="G873" s="246" t="s">
        <v>281</v>
      </c>
      <c r="H873" s="246"/>
      <c r="I873" s="62">
        <v>895</v>
      </c>
      <c r="J873" s="247">
        <v>0</v>
      </c>
      <c r="K873" s="248"/>
      <c r="L873" s="62">
        <v>895</v>
      </c>
    </row>
    <row r="874" spans="1:12">
      <c r="A874" s="59">
        <v>72061</v>
      </c>
      <c r="B874" s="245" t="s">
        <v>1102</v>
      </c>
      <c r="C874" s="245"/>
      <c r="D874" s="245"/>
      <c r="E874" s="245"/>
      <c r="F874" s="245"/>
      <c r="G874" s="246" t="s">
        <v>281</v>
      </c>
      <c r="H874" s="246"/>
      <c r="I874" s="63">
        <v>1233.25</v>
      </c>
      <c r="J874" s="247">
        <v>0</v>
      </c>
      <c r="K874" s="248"/>
      <c r="L874" s="63">
        <v>1233.25</v>
      </c>
    </row>
    <row r="875" spans="1:12">
      <c r="A875" s="59">
        <v>72062</v>
      </c>
      <c r="B875" s="245" t="s">
        <v>1103</v>
      </c>
      <c r="C875" s="245"/>
      <c r="D875" s="245"/>
      <c r="E875" s="245"/>
      <c r="F875" s="245"/>
      <c r="G875" s="246" t="s">
        <v>334</v>
      </c>
      <c r="H875" s="246"/>
      <c r="I875" s="63">
        <v>1400</v>
      </c>
      <c r="J875" s="247">
        <v>0</v>
      </c>
      <c r="K875" s="248"/>
      <c r="L875" s="63">
        <v>1400</v>
      </c>
    </row>
    <row r="876" spans="1:12">
      <c r="A876" s="59">
        <v>72080</v>
      </c>
      <c r="B876" s="245" t="s">
        <v>1104</v>
      </c>
      <c r="C876" s="245"/>
      <c r="D876" s="245"/>
      <c r="E876" s="245"/>
      <c r="F876" s="245"/>
      <c r="G876" s="246" t="s">
        <v>326</v>
      </c>
      <c r="H876" s="246"/>
      <c r="I876" s="62">
        <v>120</v>
      </c>
      <c r="J876" s="247">
        <v>0</v>
      </c>
      <c r="K876" s="248"/>
      <c r="L876" s="62">
        <v>120</v>
      </c>
    </row>
    <row r="877" spans="1:12">
      <c r="A877" s="59">
        <v>72085</v>
      </c>
      <c r="B877" s="245" t="s">
        <v>1105</v>
      </c>
      <c r="C877" s="245"/>
      <c r="D877" s="245"/>
      <c r="E877" s="245"/>
      <c r="F877" s="245"/>
      <c r="G877" s="246" t="s">
        <v>326</v>
      </c>
      <c r="H877" s="246"/>
      <c r="I877" s="62">
        <v>200</v>
      </c>
      <c r="J877" s="247">
        <v>0</v>
      </c>
      <c r="K877" s="248"/>
      <c r="L877" s="62">
        <v>200</v>
      </c>
    </row>
    <row r="878" spans="1:12">
      <c r="A878" s="59">
        <v>72100</v>
      </c>
      <c r="B878" s="245" t="s">
        <v>1106</v>
      </c>
      <c r="C878" s="245"/>
      <c r="D878" s="245"/>
      <c r="E878" s="245"/>
      <c r="F878" s="245"/>
      <c r="G878" s="246" t="s">
        <v>281</v>
      </c>
      <c r="H878" s="246"/>
      <c r="I878" s="61">
        <v>34.71</v>
      </c>
      <c r="J878" s="249">
        <v>24.33</v>
      </c>
      <c r="K878" s="248"/>
      <c r="L878" s="61">
        <v>59.04</v>
      </c>
    </row>
    <row r="879" spans="1:12">
      <c r="A879" s="59">
        <v>72101</v>
      </c>
      <c r="B879" s="245" t="s">
        <v>1107</v>
      </c>
      <c r="C879" s="245"/>
      <c r="D879" s="245"/>
      <c r="E879" s="245"/>
      <c r="F879" s="245"/>
      <c r="G879" s="246" t="s">
        <v>281</v>
      </c>
      <c r="H879" s="246"/>
      <c r="I879" s="61">
        <v>82.87</v>
      </c>
      <c r="J879" s="249">
        <v>24.33</v>
      </c>
      <c r="K879" s="248"/>
      <c r="L879" s="62">
        <v>107.2</v>
      </c>
    </row>
    <row r="880" spans="1:12">
      <c r="A880" s="59">
        <v>72120</v>
      </c>
      <c r="B880" s="245" t="s">
        <v>1108</v>
      </c>
      <c r="C880" s="245"/>
      <c r="D880" s="245"/>
      <c r="E880" s="245"/>
      <c r="F880" s="245"/>
      <c r="G880" s="246" t="s">
        <v>281</v>
      </c>
      <c r="H880" s="246"/>
      <c r="I880" s="61">
        <v>32</v>
      </c>
      <c r="J880" s="249">
        <v>24.33</v>
      </c>
      <c r="K880" s="248"/>
      <c r="L880" s="61">
        <v>56.33</v>
      </c>
    </row>
    <row r="881" spans="1:12">
      <c r="A881" s="59">
        <v>72125</v>
      </c>
      <c r="B881" s="245" t="s">
        <v>1109</v>
      </c>
      <c r="C881" s="245"/>
      <c r="D881" s="245"/>
      <c r="E881" s="245"/>
      <c r="F881" s="245"/>
      <c r="G881" s="246" t="s">
        <v>281</v>
      </c>
      <c r="H881" s="246"/>
      <c r="I881" s="61">
        <v>34</v>
      </c>
      <c r="J881" s="249">
        <v>24.33</v>
      </c>
      <c r="K881" s="248"/>
      <c r="L881" s="61">
        <v>58.33</v>
      </c>
    </row>
    <row r="882" spans="1:12">
      <c r="A882" s="59">
        <v>72128</v>
      </c>
      <c r="B882" s="245" t="s">
        <v>1110</v>
      </c>
      <c r="C882" s="245"/>
      <c r="D882" s="245"/>
      <c r="E882" s="245"/>
      <c r="F882" s="245"/>
      <c r="G882" s="246" t="s">
        <v>281</v>
      </c>
      <c r="H882" s="246"/>
      <c r="I882" s="61">
        <v>91.82</v>
      </c>
      <c r="J882" s="249">
        <v>36.5</v>
      </c>
      <c r="K882" s="248"/>
      <c r="L882" s="62">
        <v>128.32</v>
      </c>
    </row>
    <row r="883" spans="1:12">
      <c r="A883" s="59">
        <v>72130</v>
      </c>
      <c r="B883" s="245" t="s">
        <v>1111</v>
      </c>
      <c r="C883" s="245"/>
      <c r="D883" s="245"/>
      <c r="E883" s="245"/>
      <c r="F883" s="245"/>
      <c r="G883" s="246" t="s">
        <v>281</v>
      </c>
      <c r="H883" s="246"/>
      <c r="I883" s="62">
        <v>351.91</v>
      </c>
      <c r="J883" s="249">
        <v>36.5</v>
      </c>
      <c r="K883" s="248"/>
      <c r="L883" s="62">
        <v>388.41</v>
      </c>
    </row>
    <row r="884" spans="1:12">
      <c r="A884" s="59">
        <v>72135</v>
      </c>
      <c r="B884" s="245" t="s">
        <v>1112</v>
      </c>
      <c r="C884" s="245"/>
      <c r="D884" s="245"/>
      <c r="E884" s="245"/>
      <c r="F884" s="245"/>
      <c r="G884" s="246" t="s">
        <v>281</v>
      </c>
      <c r="H884" s="246"/>
      <c r="I884" s="62">
        <v>175.07</v>
      </c>
      <c r="J884" s="249">
        <v>24.33</v>
      </c>
      <c r="K884" s="248"/>
      <c r="L884" s="62">
        <v>199.4</v>
      </c>
    </row>
    <row r="885" spans="1:12">
      <c r="A885" s="59">
        <v>72140</v>
      </c>
      <c r="B885" s="245" t="s">
        <v>1113</v>
      </c>
      <c r="C885" s="245"/>
      <c r="D885" s="245"/>
      <c r="E885" s="245"/>
      <c r="F885" s="245"/>
      <c r="G885" s="246" t="s">
        <v>281</v>
      </c>
      <c r="H885" s="246"/>
      <c r="I885" s="61">
        <v>42.11</v>
      </c>
      <c r="J885" s="249">
        <v>24.33</v>
      </c>
      <c r="K885" s="248"/>
      <c r="L885" s="61">
        <v>66.44</v>
      </c>
    </row>
    <row r="886" spans="1:12">
      <c r="A886" s="59">
        <v>72145</v>
      </c>
      <c r="B886" s="245" t="s">
        <v>1114</v>
      </c>
      <c r="C886" s="245"/>
      <c r="D886" s="245"/>
      <c r="E886" s="245"/>
      <c r="F886" s="245"/>
      <c r="G886" s="246" t="s">
        <v>334</v>
      </c>
      <c r="H886" s="246"/>
      <c r="I886" s="61">
        <v>16.93</v>
      </c>
      <c r="J886" s="247">
        <v>0.36</v>
      </c>
      <c r="K886" s="248"/>
      <c r="L886" s="61">
        <v>17.29</v>
      </c>
    </row>
    <row r="887" spans="1:12">
      <c r="A887" s="59">
        <v>72160</v>
      </c>
      <c r="B887" s="245" t="s">
        <v>1115</v>
      </c>
      <c r="C887" s="245"/>
      <c r="D887" s="245"/>
      <c r="E887" s="245"/>
      <c r="F887" s="245"/>
      <c r="G887" s="246" t="s">
        <v>281</v>
      </c>
      <c r="H887" s="246"/>
      <c r="I887" s="60">
        <v>5.8</v>
      </c>
      <c r="J887" s="247">
        <v>5.1100000000000003</v>
      </c>
      <c r="K887" s="248"/>
      <c r="L887" s="61">
        <v>10.91</v>
      </c>
    </row>
    <row r="888" spans="1:12">
      <c r="A888" s="59">
        <v>72170</v>
      </c>
      <c r="B888" s="245" t="s">
        <v>1116</v>
      </c>
      <c r="C888" s="245"/>
      <c r="D888" s="245"/>
      <c r="E888" s="245"/>
      <c r="F888" s="245"/>
      <c r="G888" s="246" t="s">
        <v>281</v>
      </c>
      <c r="H888" s="246"/>
      <c r="I888" s="62">
        <v>192.91</v>
      </c>
      <c r="J888" s="249">
        <v>48.66</v>
      </c>
      <c r="K888" s="248"/>
      <c r="L888" s="62">
        <v>241.57</v>
      </c>
    </row>
    <row r="889" spans="1:12">
      <c r="A889" s="59">
        <v>72175</v>
      </c>
      <c r="B889" s="245" t="s">
        <v>1117</v>
      </c>
      <c r="C889" s="245"/>
      <c r="D889" s="245"/>
      <c r="E889" s="245"/>
      <c r="F889" s="245"/>
      <c r="G889" s="246" t="s">
        <v>281</v>
      </c>
      <c r="H889" s="246"/>
      <c r="I889" s="62">
        <v>253.87</v>
      </c>
      <c r="J889" s="249">
        <v>48.66</v>
      </c>
      <c r="K889" s="248"/>
      <c r="L889" s="62">
        <v>302.52999999999997</v>
      </c>
    </row>
    <row r="890" spans="1:12">
      <c r="A890" s="59">
        <v>72180</v>
      </c>
      <c r="B890" s="245" t="s">
        <v>1118</v>
      </c>
      <c r="C890" s="245"/>
      <c r="D890" s="245"/>
      <c r="E890" s="245"/>
      <c r="F890" s="245"/>
      <c r="G890" s="246" t="s">
        <v>281</v>
      </c>
      <c r="H890" s="246"/>
      <c r="I890" s="62">
        <v>364.83</v>
      </c>
      <c r="J890" s="249">
        <v>48.66</v>
      </c>
      <c r="K890" s="248"/>
      <c r="L890" s="62">
        <v>413.49</v>
      </c>
    </row>
    <row r="891" spans="1:12">
      <c r="A891" s="59">
        <v>72185</v>
      </c>
      <c r="B891" s="245" t="s">
        <v>1119</v>
      </c>
      <c r="C891" s="245"/>
      <c r="D891" s="245"/>
      <c r="E891" s="245"/>
      <c r="F891" s="245"/>
      <c r="G891" s="246" t="s">
        <v>281</v>
      </c>
      <c r="H891" s="246"/>
      <c r="I891" s="62">
        <v>210.42</v>
      </c>
      <c r="J891" s="249">
        <v>48.66</v>
      </c>
      <c r="K891" s="248"/>
      <c r="L891" s="62">
        <v>259.08</v>
      </c>
    </row>
    <row r="892" spans="1:12">
      <c r="A892" s="59">
        <v>72190</v>
      </c>
      <c r="B892" s="245" t="s">
        <v>1120</v>
      </c>
      <c r="C892" s="245"/>
      <c r="D892" s="245"/>
      <c r="E892" s="245"/>
      <c r="F892" s="245"/>
      <c r="G892" s="246" t="s">
        <v>281</v>
      </c>
      <c r="H892" s="246"/>
      <c r="I892" s="62">
        <v>388.96</v>
      </c>
      <c r="J892" s="249">
        <v>72.989999999999995</v>
      </c>
      <c r="K892" s="248"/>
      <c r="L892" s="62">
        <v>461.95</v>
      </c>
    </row>
    <row r="893" spans="1:12">
      <c r="A893" s="59">
        <v>72195</v>
      </c>
      <c r="B893" s="245" t="s">
        <v>1121</v>
      </c>
      <c r="C893" s="245"/>
      <c r="D893" s="245"/>
      <c r="E893" s="245"/>
      <c r="F893" s="245"/>
      <c r="G893" s="246" t="s">
        <v>281</v>
      </c>
      <c r="H893" s="246"/>
      <c r="I893" s="62">
        <v>269.75</v>
      </c>
      <c r="J893" s="249">
        <v>72.989999999999995</v>
      </c>
      <c r="K893" s="248"/>
      <c r="L893" s="62">
        <v>342.74</v>
      </c>
    </row>
    <row r="894" spans="1:12">
      <c r="A894" s="59">
        <v>72198</v>
      </c>
      <c r="B894" s="245" t="s">
        <v>1122</v>
      </c>
      <c r="C894" s="245"/>
      <c r="D894" s="245"/>
      <c r="E894" s="245"/>
      <c r="F894" s="245"/>
      <c r="G894" s="246" t="s">
        <v>281</v>
      </c>
      <c r="H894" s="246"/>
      <c r="I894" s="62">
        <v>329.93</v>
      </c>
      <c r="J894" s="249">
        <v>72.989999999999995</v>
      </c>
      <c r="K894" s="248"/>
      <c r="L894" s="62">
        <v>402.92</v>
      </c>
    </row>
    <row r="895" spans="1:12">
      <c r="A895" s="59">
        <v>72201</v>
      </c>
      <c r="B895" s="245" t="s">
        <v>1123</v>
      </c>
      <c r="C895" s="245"/>
      <c r="D895" s="245"/>
      <c r="E895" s="245"/>
      <c r="F895" s="245"/>
      <c r="G895" s="246" t="s">
        <v>281</v>
      </c>
      <c r="H895" s="246"/>
      <c r="I895" s="62">
        <v>356.91</v>
      </c>
      <c r="J895" s="249">
        <v>97.32</v>
      </c>
      <c r="K895" s="248"/>
      <c r="L895" s="62">
        <v>454.23</v>
      </c>
    </row>
    <row r="896" spans="1:12">
      <c r="A896" s="59">
        <v>72205</v>
      </c>
      <c r="B896" s="245" t="s">
        <v>1124</v>
      </c>
      <c r="C896" s="245"/>
      <c r="D896" s="245"/>
      <c r="E896" s="245"/>
      <c r="F896" s="245"/>
      <c r="G896" s="246" t="s">
        <v>281</v>
      </c>
      <c r="H896" s="246"/>
      <c r="I896" s="62">
        <v>444.34</v>
      </c>
      <c r="J896" s="250">
        <v>121.65</v>
      </c>
      <c r="K896" s="248"/>
      <c r="L896" s="62">
        <v>565.99</v>
      </c>
    </row>
    <row r="897" spans="1:12">
      <c r="A897" s="59">
        <v>72210</v>
      </c>
      <c r="B897" s="245" t="s">
        <v>1125</v>
      </c>
      <c r="C897" s="245"/>
      <c r="D897" s="245"/>
      <c r="E897" s="245"/>
      <c r="F897" s="245"/>
      <c r="G897" s="246" t="s">
        <v>281</v>
      </c>
      <c r="H897" s="246"/>
      <c r="I897" s="61">
        <v>27.47</v>
      </c>
      <c r="J897" s="249">
        <v>24.33</v>
      </c>
      <c r="K897" s="248"/>
      <c r="L897" s="61">
        <v>51.8</v>
      </c>
    </row>
    <row r="898" spans="1:12">
      <c r="A898" s="59">
        <v>72215</v>
      </c>
      <c r="B898" s="245" t="s">
        <v>1126</v>
      </c>
      <c r="C898" s="245"/>
      <c r="D898" s="245"/>
      <c r="E898" s="245"/>
      <c r="F898" s="245"/>
      <c r="G898" s="246" t="s">
        <v>281</v>
      </c>
      <c r="H898" s="246"/>
      <c r="I898" s="61">
        <v>86.19</v>
      </c>
      <c r="J898" s="249">
        <v>36.5</v>
      </c>
      <c r="K898" s="248"/>
      <c r="L898" s="62">
        <v>122.69</v>
      </c>
    </row>
    <row r="899" spans="1:12">
      <c r="A899" s="59">
        <v>72220</v>
      </c>
      <c r="B899" s="245" t="s">
        <v>1127</v>
      </c>
      <c r="C899" s="245"/>
      <c r="D899" s="245"/>
      <c r="E899" s="245"/>
      <c r="F899" s="245"/>
      <c r="G899" s="246" t="s">
        <v>281</v>
      </c>
      <c r="H899" s="246"/>
      <c r="I899" s="61">
        <v>10.54</v>
      </c>
      <c r="J899" s="249">
        <v>24.33</v>
      </c>
      <c r="K899" s="248"/>
      <c r="L899" s="61">
        <v>34.869999999999997</v>
      </c>
    </row>
    <row r="900" spans="1:12">
      <c r="A900" s="59">
        <v>72221</v>
      </c>
      <c r="B900" s="245" t="s">
        <v>1128</v>
      </c>
      <c r="C900" s="245"/>
      <c r="D900" s="245"/>
      <c r="E900" s="245"/>
      <c r="F900" s="245"/>
      <c r="G900" s="246" t="s">
        <v>281</v>
      </c>
      <c r="H900" s="246"/>
      <c r="I900" s="61">
        <v>17.72</v>
      </c>
      <c r="J900" s="249">
        <v>24.33</v>
      </c>
      <c r="K900" s="248"/>
      <c r="L900" s="61">
        <v>42.05</v>
      </c>
    </row>
    <row r="901" spans="1:12">
      <c r="A901" s="59">
        <v>72226</v>
      </c>
      <c r="B901" s="245" t="s">
        <v>1129</v>
      </c>
      <c r="C901" s="245"/>
      <c r="D901" s="245"/>
      <c r="E901" s="245"/>
      <c r="F901" s="245"/>
      <c r="G901" s="246" t="s">
        <v>334</v>
      </c>
      <c r="H901" s="246"/>
      <c r="I901" s="62">
        <v>345.99</v>
      </c>
      <c r="J901" s="247">
        <v>4.0599999999999996</v>
      </c>
      <c r="K901" s="248"/>
      <c r="L901" s="62">
        <v>350.05</v>
      </c>
    </row>
    <row r="902" spans="1:12">
      <c r="A902" s="59">
        <v>72227</v>
      </c>
      <c r="B902" s="245" t="s">
        <v>1130</v>
      </c>
      <c r="C902" s="245"/>
      <c r="D902" s="245"/>
      <c r="E902" s="245"/>
      <c r="F902" s="245"/>
      <c r="G902" s="246" t="s">
        <v>334</v>
      </c>
      <c r="H902" s="246"/>
      <c r="I902" s="62">
        <v>802.85</v>
      </c>
      <c r="J902" s="247">
        <v>2.02</v>
      </c>
      <c r="K902" s="248"/>
      <c r="L902" s="62">
        <v>804.87</v>
      </c>
    </row>
    <row r="903" spans="1:12">
      <c r="A903" s="59">
        <v>72228</v>
      </c>
      <c r="B903" s="245" t="s">
        <v>1131</v>
      </c>
      <c r="C903" s="245"/>
      <c r="D903" s="245"/>
      <c r="E903" s="245"/>
      <c r="F903" s="245"/>
      <c r="G903" s="246" t="s">
        <v>334</v>
      </c>
      <c r="H903" s="246"/>
      <c r="I903" s="63">
        <v>1108.76</v>
      </c>
      <c r="J903" s="247">
        <v>2.02</v>
      </c>
      <c r="K903" s="248"/>
      <c r="L903" s="63">
        <v>1110.78</v>
      </c>
    </row>
    <row r="904" spans="1:12">
      <c r="A904" s="59">
        <v>72230</v>
      </c>
      <c r="B904" s="245" t="s">
        <v>1132</v>
      </c>
      <c r="C904" s="245"/>
      <c r="D904" s="245"/>
      <c r="E904" s="245"/>
      <c r="F904" s="245"/>
      <c r="G904" s="246" t="s">
        <v>281</v>
      </c>
      <c r="H904" s="246"/>
      <c r="I904" s="61">
        <v>10.17</v>
      </c>
      <c r="J904" s="249">
        <v>12.17</v>
      </c>
      <c r="K904" s="248"/>
      <c r="L904" s="61">
        <v>22.34</v>
      </c>
    </row>
    <row r="905" spans="1:12">
      <c r="A905" s="59">
        <v>72231</v>
      </c>
      <c r="B905" s="245" t="s">
        <v>1133</v>
      </c>
      <c r="C905" s="245"/>
      <c r="D905" s="245"/>
      <c r="E905" s="245"/>
      <c r="F905" s="245"/>
      <c r="G905" s="246" t="s">
        <v>281</v>
      </c>
      <c r="H905" s="246"/>
      <c r="I905" s="61">
        <v>17.989999999999998</v>
      </c>
      <c r="J905" s="249">
        <v>24.33</v>
      </c>
      <c r="K905" s="248"/>
      <c r="L905" s="61">
        <v>42.32</v>
      </c>
    </row>
    <row r="906" spans="1:12">
      <c r="A906" s="59">
        <v>72232</v>
      </c>
      <c r="B906" s="245" t="s">
        <v>1134</v>
      </c>
      <c r="C906" s="245"/>
      <c r="D906" s="245"/>
      <c r="E906" s="245"/>
      <c r="F906" s="245"/>
      <c r="G906" s="246" t="s">
        <v>281</v>
      </c>
      <c r="H906" s="246"/>
      <c r="I906" s="61">
        <v>27.21</v>
      </c>
      <c r="J906" s="249">
        <v>36.5</v>
      </c>
      <c r="K906" s="248"/>
      <c r="L906" s="61">
        <v>63.71</v>
      </c>
    </row>
    <row r="907" spans="1:12">
      <c r="A907" s="59">
        <v>72233</v>
      </c>
      <c r="B907" s="245" t="s">
        <v>1135</v>
      </c>
      <c r="C907" s="245"/>
      <c r="D907" s="245"/>
      <c r="E907" s="245"/>
      <c r="F907" s="245"/>
      <c r="G907" s="246" t="s">
        <v>281</v>
      </c>
      <c r="H907" s="246"/>
      <c r="I907" s="61">
        <v>50.19</v>
      </c>
      <c r="J907" s="249">
        <v>48.66</v>
      </c>
      <c r="K907" s="248"/>
      <c r="L907" s="61">
        <v>98.85</v>
      </c>
    </row>
    <row r="908" spans="1:12">
      <c r="A908" s="59">
        <v>72235</v>
      </c>
      <c r="B908" s="245" t="s">
        <v>1136</v>
      </c>
      <c r="C908" s="245"/>
      <c r="D908" s="245"/>
      <c r="E908" s="245"/>
      <c r="F908" s="245"/>
      <c r="G908" s="246" t="s">
        <v>281</v>
      </c>
      <c r="H908" s="246"/>
      <c r="I908" s="61">
        <v>43.94</v>
      </c>
      <c r="J908" s="249">
        <v>19.46</v>
      </c>
      <c r="K908" s="248"/>
      <c r="L908" s="61">
        <v>63.4</v>
      </c>
    </row>
    <row r="909" spans="1:12">
      <c r="A909" s="59">
        <v>72236</v>
      </c>
      <c r="B909" s="245" t="s">
        <v>1137</v>
      </c>
      <c r="C909" s="245"/>
      <c r="D909" s="245"/>
      <c r="E909" s="245"/>
      <c r="F909" s="245"/>
      <c r="G909" s="246" t="s">
        <v>281</v>
      </c>
      <c r="H909" s="246"/>
      <c r="I909" s="61">
        <v>46.52</v>
      </c>
      <c r="J909" s="249">
        <v>19.46</v>
      </c>
      <c r="K909" s="248"/>
      <c r="L909" s="61">
        <v>65.98</v>
      </c>
    </row>
    <row r="910" spans="1:12">
      <c r="A910" s="59">
        <v>72237</v>
      </c>
      <c r="B910" s="245" t="s">
        <v>1138</v>
      </c>
      <c r="C910" s="245"/>
      <c r="D910" s="245"/>
      <c r="E910" s="245"/>
      <c r="F910" s="245"/>
      <c r="G910" s="246" t="s">
        <v>281</v>
      </c>
      <c r="H910" s="246"/>
      <c r="I910" s="61">
        <v>63.34</v>
      </c>
      <c r="J910" s="249">
        <v>19.46</v>
      </c>
      <c r="K910" s="248"/>
      <c r="L910" s="61">
        <v>82.8</v>
      </c>
    </row>
    <row r="911" spans="1:12">
      <c r="A911" s="59">
        <v>72238</v>
      </c>
      <c r="B911" s="245" t="s">
        <v>1139</v>
      </c>
      <c r="C911" s="245"/>
      <c r="D911" s="245"/>
      <c r="E911" s="245"/>
      <c r="F911" s="245"/>
      <c r="G911" s="246" t="s">
        <v>281</v>
      </c>
      <c r="H911" s="246"/>
      <c r="I911" s="61">
        <v>76.14</v>
      </c>
      <c r="J911" s="249">
        <v>19.46</v>
      </c>
      <c r="K911" s="248"/>
      <c r="L911" s="61">
        <v>95.6</v>
      </c>
    </row>
    <row r="912" spans="1:12">
      <c r="A912" s="59">
        <v>72239</v>
      </c>
      <c r="B912" s="245" t="s">
        <v>1140</v>
      </c>
      <c r="C912" s="245"/>
      <c r="D912" s="245"/>
      <c r="E912" s="245"/>
      <c r="F912" s="245"/>
      <c r="G912" s="246" t="s">
        <v>281</v>
      </c>
      <c r="H912" s="246"/>
      <c r="I912" s="62">
        <v>167.1</v>
      </c>
      <c r="J912" s="249">
        <v>19.46</v>
      </c>
      <c r="K912" s="248"/>
      <c r="L912" s="62">
        <v>186.56</v>
      </c>
    </row>
    <row r="913" spans="1:12">
      <c r="A913" s="59">
        <v>72240</v>
      </c>
      <c r="B913" s="245" t="s">
        <v>1141</v>
      </c>
      <c r="C913" s="245"/>
      <c r="D913" s="245"/>
      <c r="E913" s="245"/>
      <c r="F913" s="245"/>
      <c r="G913" s="246" t="s">
        <v>281</v>
      </c>
      <c r="H913" s="246"/>
      <c r="I913" s="62">
        <v>360.77</v>
      </c>
      <c r="J913" s="249">
        <v>19.46</v>
      </c>
      <c r="K913" s="248"/>
      <c r="L913" s="62">
        <v>380.23</v>
      </c>
    </row>
    <row r="914" spans="1:12">
      <c r="A914" s="59">
        <v>72241</v>
      </c>
      <c r="B914" s="245" t="s">
        <v>1142</v>
      </c>
      <c r="C914" s="245"/>
      <c r="D914" s="245"/>
      <c r="E914" s="245"/>
      <c r="F914" s="245"/>
      <c r="G914" s="246" t="s">
        <v>281</v>
      </c>
      <c r="H914" s="246"/>
      <c r="I914" s="61">
        <v>28</v>
      </c>
      <c r="J914" s="249">
        <v>19.46</v>
      </c>
      <c r="K914" s="248"/>
      <c r="L914" s="61">
        <v>47.46</v>
      </c>
    </row>
    <row r="915" spans="1:12">
      <c r="A915" s="59">
        <v>72242</v>
      </c>
      <c r="B915" s="245" t="s">
        <v>1143</v>
      </c>
      <c r="C915" s="245"/>
      <c r="D915" s="245"/>
      <c r="E915" s="245"/>
      <c r="F915" s="245"/>
      <c r="G915" s="246" t="s">
        <v>281</v>
      </c>
      <c r="H915" s="246"/>
      <c r="I915" s="61">
        <v>50.3</v>
      </c>
      <c r="J915" s="249">
        <v>19.46</v>
      </c>
      <c r="K915" s="248"/>
      <c r="L915" s="61">
        <v>69.760000000000005</v>
      </c>
    </row>
    <row r="916" spans="1:12">
      <c r="A916" s="59">
        <v>72243</v>
      </c>
      <c r="B916" s="245" t="s">
        <v>1144</v>
      </c>
      <c r="C916" s="245"/>
      <c r="D916" s="245"/>
      <c r="E916" s="245"/>
      <c r="F916" s="245"/>
      <c r="G916" s="246" t="s">
        <v>281</v>
      </c>
      <c r="H916" s="246"/>
      <c r="I916" s="61">
        <v>61.33</v>
      </c>
      <c r="J916" s="249">
        <v>19.46</v>
      </c>
      <c r="K916" s="248"/>
      <c r="L916" s="61">
        <v>80.790000000000006</v>
      </c>
    </row>
    <row r="917" spans="1:12">
      <c r="A917" s="59">
        <v>72244</v>
      </c>
      <c r="B917" s="245" t="s">
        <v>1145</v>
      </c>
      <c r="C917" s="245"/>
      <c r="D917" s="245"/>
      <c r="E917" s="245"/>
      <c r="F917" s="245"/>
      <c r="G917" s="246" t="s">
        <v>281</v>
      </c>
      <c r="H917" s="246"/>
      <c r="I917" s="61">
        <v>34.380000000000003</v>
      </c>
      <c r="J917" s="249">
        <v>19.46</v>
      </c>
      <c r="K917" s="248"/>
      <c r="L917" s="61">
        <v>53.84</v>
      </c>
    </row>
    <row r="918" spans="1:12">
      <c r="A918" s="59">
        <v>72245</v>
      </c>
      <c r="B918" s="245" t="s">
        <v>1146</v>
      </c>
      <c r="C918" s="245"/>
      <c r="D918" s="245"/>
      <c r="E918" s="245"/>
      <c r="F918" s="245"/>
      <c r="G918" s="246" t="s">
        <v>281</v>
      </c>
      <c r="H918" s="246"/>
      <c r="I918" s="61">
        <v>45.6</v>
      </c>
      <c r="J918" s="249">
        <v>19.46</v>
      </c>
      <c r="K918" s="248"/>
      <c r="L918" s="61">
        <v>65.06</v>
      </c>
    </row>
    <row r="919" spans="1:12">
      <c r="A919" s="59">
        <v>72250</v>
      </c>
      <c r="B919" s="245" t="s">
        <v>1147</v>
      </c>
      <c r="C919" s="245"/>
      <c r="D919" s="245"/>
      <c r="E919" s="245"/>
      <c r="F919" s="245"/>
      <c r="G919" s="246" t="s">
        <v>281</v>
      </c>
      <c r="H919" s="246"/>
      <c r="I919" s="61">
        <v>52.7</v>
      </c>
      <c r="J919" s="249">
        <v>19.46</v>
      </c>
      <c r="K919" s="248"/>
      <c r="L919" s="61">
        <v>72.16</v>
      </c>
    </row>
    <row r="920" spans="1:12">
      <c r="A920" s="59">
        <v>72254</v>
      </c>
      <c r="B920" s="245" t="s">
        <v>1148</v>
      </c>
      <c r="C920" s="245"/>
      <c r="D920" s="245"/>
      <c r="E920" s="245"/>
      <c r="F920" s="245"/>
      <c r="G920" s="246" t="s">
        <v>281</v>
      </c>
      <c r="H920" s="246"/>
      <c r="I920" s="61">
        <v>16.46</v>
      </c>
      <c r="J920" s="247">
        <v>4.28</v>
      </c>
      <c r="K920" s="248"/>
      <c r="L920" s="61">
        <v>20.74</v>
      </c>
    </row>
    <row r="921" spans="1:12">
      <c r="A921" s="59">
        <v>72255</v>
      </c>
      <c r="B921" s="245" t="s">
        <v>1149</v>
      </c>
      <c r="C921" s="245"/>
      <c r="D921" s="245"/>
      <c r="E921" s="245"/>
      <c r="F921" s="245"/>
      <c r="G921" s="246" t="s">
        <v>281</v>
      </c>
      <c r="H921" s="246"/>
      <c r="I921" s="61">
        <v>18.78</v>
      </c>
      <c r="J921" s="247">
        <v>4.28</v>
      </c>
      <c r="K921" s="248"/>
      <c r="L921" s="61">
        <v>23.06</v>
      </c>
    </row>
    <row r="922" spans="1:12">
      <c r="A922" s="59">
        <v>72256</v>
      </c>
      <c r="B922" s="245" t="s">
        <v>1150</v>
      </c>
      <c r="C922" s="245"/>
      <c r="D922" s="245"/>
      <c r="E922" s="245"/>
      <c r="F922" s="245"/>
      <c r="G922" s="246" t="s">
        <v>281</v>
      </c>
      <c r="H922" s="246"/>
      <c r="I922" s="61">
        <v>20.02</v>
      </c>
      <c r="J922" s="247">
        <v>4.28</v>
      </c>
      <c r="K922" s="248"/>
      <c r="L922" s="61">
        <v>24.3</v>
      </c>
    </row>
    <row r="923" spans="1:12">
      <c r="A923" s="59">
        <v>72257</v>
      </c>
      <c r="B923" s="245" t="s">
        <v>1151</v>
      </c>
      <c r="C923" s="245"/>
      <c r="D923" s="245"/>
      <c r="E923" s="245"/>
      <c r="F923" s="245"/>
      <c r="G923" s="246" t="s">
        <v>281</v>
      </c>
      <c r="H923" s="246"/>
      <c r="I923" s="61">
        <v>18</v>
      </c>
      <c r="J923" s="247">
        <v>4.28</v>
      </c>
      <c r="K923" s="248"/>
      <c r="L923" s="61">
        <v>22.28</v>
      </c>
    </row>
    <row r="924" spans="1:12">
      <c r="A924" s="59">
        <v>72260</v>
      </c>
      <c r="B924" s="245" t="s">
        <v>1152</v>
      </c>
      <c r="C924" s="245"/>
      <c r="D924" s="245"/>
      <c r="E924" s="245"/>
      <c r="F924" s="245"/>
      <c r="G924" s="246" t="s">
        <v>281</v>
      </c>
      <c r="H924" s="246"/>
      <c r="I924" s="61">
        <v>11.29</v>
      </c>
      <c r="J924" s="247">
        <v>4.28</v>
      </c>
      <c r="K924" s="248"/>
      <c r="L924" s="61">
        <v>15.57</v>
      </c>
    </row>
    <row r="925" spans="1:12">
      <c r="A925" s="59">
        <v>72261</v>
      </c>
      <c r="B925" s="245" t="s">
        <v>1153</v>
      </c>
      <c r="C925" s="245"/>
      <c r="D925" s="245"/>
      <c r="E925" s="245"/>
      <c r="F925" s="245"/>
      <c r="G925" s="246" t="s">
        <v>281</v>
      </c>
      <c r="H925" s="246"/>
      <c r="I925" s="61">
        <v>15.19</v>
      </c>
      <c r="J925" s="247">
        <v>4.28</v>
      </c>
      <c r="K925" s="248"/>
      <c r="L925" s="61">
        <v>19.47</v>
      </c>
    </row>
    <row r="926" spans="1:12">
      <c r="A926" s="59">
        <v>72263</v>
      </c>
      <c r="B926" s="245" t="s">
        <v>1154</v>
      </c>
      <c r="C926" s="245"/>
      <c r="D926" s="245"/>
      <c r="E926" s="245"/>
      <c r="F926" s="245"/>
      <c r="G926" s="246" t="s">
        <v>281</v>
      </c>
      <c r="H926" s="246"/>
      <c r="I926" s="61">
        <v>17.059999999999999</v>
      </c>
      <c r="J926" s="247">
        <v>4.28</v>
      </c>
      <c r="K926" s="248"/>
      <c r="L926" s="61">
        <v>21.34</v>
      </c>
    </row>
    <row r="927" spans="1:12">
      <c r="A927" s="59">
        <v>72264</v>
      </c>
      <c r="B927" s="245" t="s">
        <v>1155</v>
      </c>
      <c r="C927" s="245"/>
      <c r="D927" s="245"/>
      <c r="E927" s="245"/>
      <c r="F927" s="245"/>
      <c r="G927" s="246" t="s">
        <v>281</v>
      </c>
      <c r="H927" s="246"/>
      <c r="I927" s="61">
        <v>17.18</v>
      </c>
      <c r="J927" s="247">
        <v>4.28</v>
      </c>
      <c r="K927" s="248"/>
      <c r="L927" s="61">
        <v>21.46</v>
      </c>
    </row>
    <row r="928" spans="1:12">
      <c r="A928" s="59">
        <v>72265</v>
      </c>
      <c r="B928" s="245" t="s">
        <v>1156</v>
      </c>
      <c r="C928" s="245"/>
      <c r="D928" s="245"/>
      <c r="E928" s="245"/>
      <c r="F928" s="245"/>
      <c r="G928" s="246" t="s">
        <v>281</v>
      </c>
      <c r="H928" s="246"/>
      <c r="I928" s="61">
        <v>18.98</v>
      </c>
      <c r="J928" s="247">
        <v>4.28</v>
      </c>
      <c r="K928" s="248"/>
      <c r="L928" s="61">
        <v>23.26</v>
      </c>
    </row>
    <row r="929" spans="1:12">
      <c r="A929" s="59">
        <v>72266</v>
      </c>
      <c r="B929" s="245" t="s">
        <v>1157</v>
      </c>
      <c r="C929" s="245"/>
      <c r="D929" s="245"/>
      <c r="E929" s="245"/>
      <c r="F929" s="245"/>
      <c r="G929" s="246" t="s">
        <v>281</v>
      </c>
      <c r="H929" s="246"/>
      <c r="I929" s="61">
        <v>18.329999999999998</v>
      </c>
      <c r="J929" s="247">
        <v>4.28</v>
      </c>
      <c r="K929" s="248"/>
      <c r="L929" s="61">
        <v>22.61</v>
      </c>
    </row>
    <row r="930" spans="1:12">
      <c r="A930" s="59">
        <v>72267</v>
      </c>
      <c r="B930" s="245" t="s">
        <v>1158</v>
      </c>
      <c r="C930" s="245"/>
      <c r="D930" s="245"/>
      <c r="E930" s="245"/>
      <c r="F930" s="245"/>
      <c r="G930" s="246" t="s">
        <v>281</v>
      </c>
      <c r="H930" s="246"/>
      <c r="I930" s="61">
        <v>18.04</v>
      </c>
      <c r="J930" s="247">
        <v>3.89</v>
      </c>
      <c r="K930" s="248"/>
      <c r="L930" s="61">
        <v>21.93</v>
      </c>
    </row>
    <row r="931" spans="1:12">
      <c r="A931" s="59">
        <v>72268</v>
      </c>
      <c r="B931" s="245" t="s">
        <v>1159</v>
      </c>
      <c r="C931" s="245"/>
      <c r="D931" s="245"/>
      <c r="E931" s="245"/>
      <c r="F931" s="245"/>
      <c r="G931" s="246" t="s">
        <v>281</v>
      </c>
      <c r="H931" s="246"/>
      <c r="I931" s="61">
        <v>17.309999999999999</v>
      </c>
      <c r="J931" s="247">
        <v>3.89</v>
      </c>
      <c r="K931" s="248"/>
      <c r="L931" s="61">
        <v>21.2</v>
      </c>
    </row>
    <row r="932" spans="1:12">
      <c r="A932" s="59">
        <v>72269</v>
      </c>
      <c r="B932" s="245" t="s">
        <v>1160</v>
      </c>
      <c r="C932" s="245"/>
      <c r="D932" s="245"/>
      <c r="E932" s="245"/>
      <c r="F932" s="245"/>
      <c r="G932" s="246" t="s">
        <v>281</v>
      </c>
      <c r="H932" s="246"/>
      <c r="I932" s="61">
        <v>14.54</v>
      </c>
      <c r="J932" s="247">
        <v>3.89</v>
      </c>
      <c r="K932" s="248"/>
      <c r="L932" s="61">
        <v>18.43</v>
      </c>
    </row>
    <row r="933" spans="1:12">
      <c r="A933" s="59">
        <v>72270</v>
      </c>
      <c r="B933" s="245" t="s">
        <v>1161</v>
      </c>
      <c r="C933" s="245"/>
      <c r="D933" s="245"/>
      <c r="E933" s="245"/>
      <c r="F933" s="245"/>
      <c r="G933" s="246" t="s">
        <v>281</v>
      </c>
      <c r="H933" s="246"/>
      <c r="I933" s="61">
        <v>16.739999999999998</v>
      </c>
      <c r="J933" s="249">
        <v>24.33</v>
      </c>
      <c r="K933" s="248"/>
      <c r="L933" s="61">
        <v>41.07</v>
      </c>
    </row>
    <row r="934" spans="1:12">
      <c r="A934" s="59">
        <v>72275</v>
      </c>
      <c r="B934" s="245" t="s">
        <v>1162</v>
      </c>
      <c r="C934" s="245"/>
      <c r="D934" s="245"/>
      <c r="E934" s="245"/>
      <c r="F934" s="245"/>
      <c r="G934" s="246" t="s">
        <v>281</v>
      </c>
      <c r="H934" s="246"/>
      <c r="I934" s="61">
        <v>19.27</v>
      </c>
      <c r="J934" s="249">
        <v>24.33</v>
      </c>
      <c r="K934" s="248"/>
      <c r="L934" s="61">
        <v>43.6</v>
      </c>
    </row>
    <row r="935" spans="1:12">
      <c r="A935" s="59">
        <v>72278</v>
      </c>
      <c r="B935" s="245" t="s">
        <v>1163</v>
      </c>
      <c r="C935" s="245"/>
      <c r="D935" s="245"/>
      <c r="E935" s="245"/>
      <c r="F935" s="245"/>
      <c r="G935" s="246" t="s">
        <v>281</v>
      </c>
      <c r="H935" s="246"/>
      <c r="I935" s="61">
        <v>29.19</v>
      </c>
      <c r="J935" s="249">
        <v>24.33</v>
      </c>
      <c r="K935" s="248"/>
      <c r="L935" s="61">
        <v>53.52</v>
      </c>
    </row>
    <row r="936" spans="1:12">
      <c r="A936" s="59">
        <v>72280</v>
      </c>
      <c r="B936" s="245" t="s">
        <v>1164</v>
      </c>
      <c r="C936" s="245"/>
      <c r="D936" s="245"/>
      <c r="E936" s="245"/>
      <c r="F936" s="245"/>
      <c r="G936" s="246" t="s">
        <v>281</v>
      </c>
      <c r="H936" s="246"/>
      <c r="I936" s="61">
        <v>49.94</v>
      </c>
      <c r="J936" s="249">
        <v>24.33</v>
      </c>
      <c r="K936" s="248"/>
      <c r="L936" s="61">
        <v>74.27</v>
      </c>
    </row>
    <row r="937" spans="1:12">
      <c r="A937" s="59">
        <v>72281</v>
      </c>
      <c r="B937" s="245" t="s">
        <v>1165</v>
      </c>
      <c r="C937" s="245"/>
      <c r="D937" s="245"/>
      <c r="E937" s="245"/>
      <c r="F937" s="245"/>
      <c r="G937" s="246" t="s">
        <v>281</v>
      </c>
      <c r="H937" s="246"/>
      <c r="I937" s="61">
        <v>54.89</v>
      </c>
      <c r="J937" s="249">
        <v>24.33</v>
      </c>
      <c r="K937" s="248"/>
      <c r="L937" s="61">
        <v>79.22</v>
      </c>
    </row>
    <row r="938" spans="1:12">
      <c r="A938" s="59">
        <v>72282</v>
      </c>
      <c r="B938" s="245" t="s">
        <v>1166</v>
      </c>
      <c r="C938" s="245"/>
      <c r="D938" s="245"/>
      <c r="E938" s="245"/>
      <c r="F938" s="245"/>
      <c r="G938" s="246" t="s">
        <v>281</v>
      </c>
      <c r="H938" s="246"/>
      <c r="I938" s="61">
        <v>63.23</v>
      </c>
      <c r="J938" s="249">
        <v>24.33</v>
      </c>
      <c r="K938" s="248"/>
      <c r="L938" s="61">
        <v>87.56</v>
      </c>
    </row>
    <row r="939" spans="1:12">
      <c r="A939" s="59">
        <v>72291</v>
      </c>
      <c r="B939" s="245" t="s">
        <v>157</v>
      </c>
      <c r="C939" s="245"/>
      <c r="D939" s="245"/>
      <c r="E939" s="245"/>
      <c r="F939" s="245"/>
      <c r="G939" s="246" t="s">
        <v>281</v>
      </c>
      <c r="H939" s="246"/>
      <c r="I939" s="61">
        <v>41.21</v>
      </c>
      <c r="J939" s="247">
        <v>2.4300000000000002</v>
      </c>
      <c r="K939" s="248"/>
      <c r="L939" s="61">
        <v>43.64</v>
      </c>
    </row>
    <row r="940" spans="1:12">
      <c r="A940" s="59">
        <v>72300</v>
      </c>
      <c r="B940" s="245" t="s">
        <v>1167</v>
      </c>
      <c r="C940" s="245"/>
      <c r="D940" s="245"/>
      <c r="E940" s="245"/>
      <c r="F940" s="245"/>
      <c r="G940" s="246" t="s">
        <v>281</v>
      </c>
      <c r="H940" s="246"/>
      <c r="I940" s="61">
        <v>88.79</v>
      </c>
      <c r="J940" s="247">
        <v>7.3</v>
      </c>
      <c r="K940" s="248"/>
      <c r="L940" s="61">
        <v>96.09</v>
      </c>
    </row>
    <row r="941" spans="1:12">
      <c r="A941" s="59">
        <v>72301</v>
      </c>
      <c r="B941" s="245" t="s">
        <v>1168</v>
      </c>
      <c r="C941" s="245"/>
      <c r="D941" s="245"/>
      <c r="E941" s="245"/>
      <c r="F941" s="245"/>
      <c r="G941" s="246" t="s">
        <v>281</v>
      </c>
      <c r="H941" s="246"/>
      <c r="I941" s="61">
        <v>83.12</v>
      </c>
      <c r="J941" s="247">
        <v>7.3</v>
      </c>
      <c r="K941" s="248"/>
      <c r="L941" s="61">
        <v>90.42</v>
      </c>
    </row>
    <row r="942" spans="1:12">
      <c r="A942" s="59">
        <v>72302</v>
      </c>
      <c r="B942" s="245" t="s">
        <v>1169</v>
      </c>
      <c r="C942" s="245"/>
      <c r="D942" s="245"/>
      <c r="E942" s="245"/>
      <c r="F942" s="245"/>
      <c r="G942" s="246" t="s">
        <v>281</v>
      </c>
      <c r="H942" s="246"/>
      <c r="I942" s="61">
        <v>76.31</v>
      </c>
      <c r="J942" s="247">
        <v>7.3</v>
      </c>
      <c r="K942" s="248"/>
      <c r="L942" s="61">
        <v>83.61</v>
      </c>
    </row>
    <row r="943" spans="1:12">
      <c r="A943" s="59">
        <v>72303</v>
      </c>
      <c r="B943" s="245" t="s">
        <v>1170</v>
      </c>
      <c r="C943" s="245"/>
      <c r="D943" s="245"/>
      <c r="E943" s="245"/>
      <c r="F943" s="245"/>
      <c r="G943" s="246" t="s">
        <v>281</v>
      </c>
      <c r="H943" s="246"/>
      <c r="I943" s="61">
        <v>83.57</v>
      </c>
      <c r="J943" s="247">
        <v>8.52</v>
      </c>
      <c r="K943" s="248"/>
      <c r="L943" s="61">
        <v>92.09</v>
      </c>
    </row>
    <row r="944" spans="1:12">
      <c r="A944" s="59">
        <v>72304</v>
      </c>
      <c r="B944" s="245" t="s">
        <v>1171</v>
      </c>
      <c r="C944" s="245"/>
      <c r="D944" s="245"/>
      <c r="E944" s="245"/>
      <c r="F944" s="245"/>
      <c r="G944" s="246" t="s">
        <v>281</v>
      </c>
      <c r="H944" s="246"/>
      <c r="I944" s="61">
        <v>83.57</v>
      </c>
      <c r="J944" s="247">
        <v>8.52</v>
      </c>
      <c r="K944" s="248"/>
      <c r="L944" s="61">
        <v>92.09</v>
      </c>
    </row>
    <row r="945" spans="1:12">
      <c r="A945" s="59">
        <v>72305</v>
      </c>
      <c r="B945" s="245" t="s">
        <v>1172</v>
      </c>
      <c r="C945" s="245"/>
      <c r="D945" s="245"/>
      <c r="E945" s="245"/>
      <c r="F945" s="245"/>
      <c r="G945" s="246" t="s">
        <v>281</v>
      </c>
      <c r="H945" s="246"/>
      <c r="I945" s="61">
        <v>75.02</v>
      </c>
      <c r="J945" s="247">
        <v>7.3</v>
      </c>
      <c r="K945" s="248"/>
      <c r="L945" s="61">
        <v>82.32</v>
      </c>
    </row>
    <row r="946" spans="1:12">
      <c r="A946" s="59">
        <v>72306</v>
      </c>
      <c r="B946" s="245" t="s">
        <v>1173</v>
      </c>
      <c r="C946" s="245"/>
      <c r="D946" s="245"/>
      <c r="E946" s="245"/>
      <c r="F946" s="245"/>
      <c r="G946" s="246" t="s">
        <v>281</v>
      </c>
      <c r="H946" s="246"/>
      <c r="I946" s="62">
        <v>120.6</v>
      </c>
      <c r="J946" s="247">
        <v>8.52</v>
      </c>
      <c r="K946" s="248"/>
      <c r="L946" s="62">
        <v>129.12</v>
      </c>
    </row>
    <row r="947" spans="1:12">
      <c r="A947" s="59">
        <v>72307</v>
      </c>
      <c r="B947" s="245" t="s">
        <v>1174</v>
      </c>
      <c r="C947" s="245"/>
      <c r="D947" s="245"/>
      <c r="E947" s="245"/>
      <c r="F947" s="245"/>
      <c r="G947" s="246" t="s">
        <v>281</v>
      </c>
      <c r="H947" s="246"/>
      <c r="I947" s="62">
        <v>154.62</v>
      </c>
      <c r="J947" s="247">
        <v>8.52</v>
      </c>
      <c r="K947" s="248"/>
      <c r="L947" s="62">
        <v>163.13999999999999</v>
      </c>
    </row>
    <row r="948" spans="1:12">
      <c r="A948" s="59">
        <v>72308</v>
      </c>
      <c r="B948" s="245" t="s">
        <v>1175</v>
      </c>
      <c r="C948" s="245"/>
      <c r="D948" s="245"/>
      <c r="E948" s="245"/>
      <c r="F948" s="245"/>
      <c r="G948" s="246" t="s">
        <v>281</v>
      </c>
      <c r="H948" s="246"/>
      <c r="I948" s="62">
        <v>169.38</v>
      </c>
      <c r="J948" s="247">
        <v>8.52</v>
      </c>
      <c r="K948" s="248"/>
      <c r="L948" s="62">
        <v>177.9</v>
      </c>
    </row>
    <row r="949" spans="1:12">
      <c r="A949" s="59">
        <v>72309</v>
      </c>
      <c r="B949" s="245" t="s">
        <v>1176</v>
      </c>
      <c r="C949" s="245"/>
      <c r="D949" s="245"/>
      <c r="E949" s="245"/>
      <c r="F949" s="245"/>
      <c r="G949" s="246" t="s">
        <v>281</v>
      </c>
      <c r="H949" s="246"/>
      <c r="I949" s="61">
        <v>83.57</v>
      </c>
      <c r="J949" s="247">
        <v>7.3</v>
      </c>
      <c r="K949" s="248"/>
      <c r="L949" s="61">
        <v>90.87</v>
      </c>
    </row>
    <row r="950" spans="1:12">
      <c r="A950" s="59">
        <v>72310</v>
      </c>
      <c r="B950" s="245" t="s">
        <v>1177</v>
      </c>
      <c r="C950" s="245"/>
      <c r="D950" s="245"/>
      <c r="E950" s="245"/>
      <c r="F950" s="245"/>
      <c r="G950" s="246" t="s">
        <v>281</v>
      </c>
      <c r="H950" s="246"/>
      <c r="I950" s="62">
        <v>171.39</v>
      </c>
      <c r="J950" s="247">
        <v>9.73</v>
      </c>
      <c r="K950" s="248"/>
      <c r="L950" s="62">
        <v>181.12</v>
      </c>
    </row>
    <row r="951" spans="1:12">
      <c r="A951" s="59">
        <v>72311</v>
      </c>
      <c r="B951" s="245" t="s">
        <v>1178</v>
      </c>
      <c r="C951" s="245"/>
      <c r="D951" s="245"/>
      <c r="E951" s="245"/>
      <c r="F951" s="245"/>
      <c r="G951" s="246" t="s">
        <v>281</v>
      </c>
      <c r="H951" s="246"/>
      <c r="I951" s="61">
        <v>78.89</v>
      </c>
      <c r="J951" s="247">
        <v>7.3</v>
      </c>
      <c r="K951" s="248"/>
      <c r="L951" s="61">
        <v>86.19</v>
      </c>
    </row>
    <row r="952" spans="1:12">
      <c r="A952" s="59">
        <v>72312</v>
      </c>
      <c r="B952" s="245" t="s">
        <v>1179</v>
      </c>
      <c r="C952" s="245"/>
      <c r="D952" s="245"/>
      <c r="E952" s="245"/>
      <c r="F952" s="245"/>
      <c r="G952" s="246" t="s">
        <v>281</v>
      </c>
      <c r="H952" s="246"/>
      <c r="I952" s="61">
        <v>75.02</v>
      </c>
      <c r="J952" s="247">
        <v>8.52</v>
      </c>
      <c r="K952" s="248"/>
      <c r="L952" s="61">
        <v>83.54</v>
      </c>
    </row>
    <row r="953" spans="1:12">
      <c r="A953" s="59">
        <v>72320</v>
      </c>
      <c r="B953" s="245" t="s">
        <v>1180</v>
      </c>
      <c r="C953" s="245"/>
      <c r="D953" s="245"/>
      <c r="E953" s="245"/>
      <c r="F953" s="245"/>
      <c r="G953" s="246" t="s">
        <v>281</v>
      </c>
      <c r="H953" s="246"/>
      <c r="I953" s="61">
        <v>17.14</v>
      </c>
      <c r="J953" s="249">
        <v>24.33</v>
      </c>
      <c r="K953" s="248"/>
      <c r="L953" s="61">
        <v>41.47</v>
      </c>
    </row>
    <row r="954" spans="1:12">
      <c r="A954" s="59">
        <v>72325</v>
      </c>
      <c r="B954" s="245" t="s">
        <v>1181</v>
      </c>
      <c r="C954" s="245"/>
      <c r="D954" s="245"/>
      <c r="E954" s="245"/>
      <c r="F954" s="245"/>
      <c r="G954" s="246" t="s">
        <v>281</v>
      </c>
      <c r="H954" s="246"/>
      <c r="I954" s="60">
        <v>1.1499999999999999</v>
      </c>
      <c r="J954" s="247">
        <v>2.92</v>
      </c>
      <c r="K954" s="248"/>
      <c r="L954" s="60">
        <v>4.07</v>
      </c>
    </row>
    <row r="955" spans="1:12">
      <c r="A955" s="59">
        <v>72326</v>
      </c>
      <c r="B955" s="245" t="s">
        <v>1182</v>
      </c>
      <c r="C955" s="245"/>
      <c r="D955" s="245"/>
      <c r="E955" s="245"/>
      <c r="F955" s="245"/>
      <c r="G955" s="246" t="s">
        <v>281</v>
      </c>
      <c r="H955" s="246"/>
      <c r="I955" s="60">
        <v>1.25</v>
      </c>
      <c r="J955" s="247">
        <v>2.92</v>
      </c>
      <c r="K955" s="248"/>
      <c r="L955" s="60">
        <v>4.17</v>
      </c>
    </row>
    <row r="956" spans="1:12">
      <c r="A956" s="59">
        <v>72327</v>
      </c>
      <c r="B956" s="245" t="s">
        <v>1183</v>
      </c>
      <c r="C956" s="245"/>
      <c r="D956" s="245"/>
      <c r="E956" s="245"/>
      <c r="F956" s="245"/>
      <c r="G956" s="246" t="s">
        <v>281</v>
      </c>
      <c r="H956" s="246"/>
      <c r="I956" s="60">
        <v>1.3</v>
      </c>
      <c r="J956" s="247">
        <v>2.92</v>
      </c>
      <c r="K956" s="248"/>
      <c r="L956" s="60">
        <v>4.22</v>
      </c>
    </row>
    <row r="957" spans="1:12">
      <c r="A957" s="59">
        <v>72328</v>
      </c>
      <c r="B957" s="245" t="s">
        <v>1184</v>
      </c>
      <c r="C957" s="245"/>
      <c r="D957" s="245"/>
      <c r="E957" s="245"/>
      <c r="F957" s="245"/>
      <c r="G957" s="246" t="s">
        <v>281</v>
      </c>
      <c r="H957" s="246"/>
      <c r="I957" s="60">
        <v>1.52</v>
      </c>
      <c r="J957" s="247">
        <v>2.92</v>
      </c>
      <c r="K957" s="248"/>
      <c r="L957" s="60">
        <v>4.4400000000000004</v>
      </c>
    </row>
    <row r="958" spans="1:12">
      <c r="A958" s="59">
        <v>72329</v>
      </c>
      <c r="B958" s="245" t="s">
        <v>1185</v>
      </c>
      <c r="C958" s="245"/>
      <c r="D958" s="245"/>
      <c r="E958" s="245"/>
      <c r="F958" s="245"/>
      <c r="G958" s="246" t="s">
        <v>334</v>
      </c>
      <c r="H958" s="246"/>
      <c r="I958" s="60">
        <v>1.55</v>
      </c>
      <c r="J958" s="247">
        <v>9.73</v>
      </c>
      <c r="K958" s="248"/>
      <c r="L958" s="61">
        <v>11.28</v>
      </c>
    </row>
    <row r="959" spans="1:12">
      <c r="A959" s="59">
        <v>72330</v>
      </c>
      <c r="B959" s="245" t="s">
        <v>1186</v>
      </c>
      <c r="C959" s="245"/>
      <c r="D959" s="245"/>
      <c r="E959" s="245"/>
      <c r="F959" s="245"/>
      <c r="G959" s="246" t="s">
        <v>281</v>
      </c>
      <c r="H959" s="246"/>
      <c r="I959" s="60">
        <v>9.14</v>
      </c>
      <c r="J959" s="249">
        <v>12.17</v>
      </c>
      <c r="K959" s="248"/>
      <c r="L959" s="61">
        <v>21.31</v>
      </c>
    </row>
    <row r="960" spans="1:12">
      <c r="A960" s="59">
        <v>72335</v>
      </c>
      <c r="B960" s="245" t="s">
        <v>1187</v>
      </c>
      <c r="C960" s="245"/>
      <c r="D960" s="245"/>
      <c r="E960" s="245"/>
      <c r="F960" s="245"/>
      <c r="G960" s="246" t="s">
        <v>281</v>
      </c>
      <c r="H960" s="246"/>
      <c r="I960" s="60">
        <v>7.21</v>
      </c>
      <c r="J960" s="249">
        <v>12.17</v>
      </c>
      <c r="K960" s="248"/>
      <c r="L960" s="61">
        <v>19.38</v>
      </c>
    </row>
    <row r="961" spans="1:12">
      <c r="A961" s="59">
        <v>72338</v>
      </c>
      <c r="B961" s="245" t="s">
        <v>1188</v>
      </c>
      <c r="C961" s="245"/>
      <c r="D961" s="245"/>
      <c r="E961" s="245"/>
      <c r="F961" s="245"/>
      <c r="G961" s="246" t="s">
        <v>281</v>
      </c>
      <c r="H961" s="246"/>
      <c r="I961" s="62">
        <v>459.9</v>
      </c>
      <c r="J961" s="249">
        <v>14.6</v>
      </c>
      <c r="K961" s="248"/>
      <c r="L961" s="62">
        <v>474.5</v>
      </c>
    </row>
    <row r="962" spans="1:12">
      <c r="A962" s="59">
        <v>72341</v>
      </c>
      <c r="B962" s="245" t="s">
        <v>1189</v>
      </c>
      <c r="C962" s="245"/>
      <c r="D962" s="245"/>
      <c r="E962" s="245"/>
      <c r="F962" s="245"/>
      <c r="G962" s="246" t="s">
        <v>281</v>
      </c>
      <c r="H962" s="246"/>
      <c r="I962" s="60">
        <v>1.0900000000000001</v>
      </c>
      <c r="J962" s="247">
        <v>1.61</v>
      </c>
      <c r="K962" s="248"/>
      <c r="L962" s="60">
        <v>2.7</v>
      </c>
    </row>
    <row r="963" spans="1:12">
      <c r="A963" s="59">
        <v>72342</v>
      </c>
      <c r="B963" s="245" t="s">
        <v>1190</v>
      </c>
      <c r="C963" s="245"/>
      <c r="D963" s="245"/>
      <c r="E963" s="245"/>
      <c r="F963" s="245"/>
      <c r="G963" s="246" t="s">
        <v>281</v>
      </c>
      <c r="H963" s="246"/>
      <c r="I963" s="60">
        <v>7.32</v>
      </c>
      <c r="J963" s="249">
        <v>12.17</v>
      </c>
      <c r="K963" s="248"/>
      <c r="L963" s="61">
        <v>19.489999999999998</v>
      </c>
    </row>
    <row r="964" spans="1:12">
      <c r="A964" s="59">
        <v>72345</v>
      </c>
      <c r="B964" s="245" t="s">
        <v>1191</v>
      </c>
      <c r="C964" s="245"/>
      <c r="D964" s="245"/>
      <c r="E964" s="245"/>
      <c r="F964" s="245"/>
      <c r="G964" s="246" t="s">
        <v>281</v>
      </c>
      <c r="H964" s="246"/>
      <c r="I964" s="60">
        <v>0.89</v>
      </c>
      <c r="J964" s="247">
        <v>1.61</v>
      </c>
      <c r="K964" s="248"/>
      <c r="L964" s="60">
        <v>2.5</v>
      </c>
    </row>
    <row r="965" spans="1:12">
      <c r="A965" s="59">
        <v>72355</v>
      </c>
      <c r="B965" s="245" t="s">
        <v>1192</v>
      </c>
      <c r="C965" s="245"/>
      <c r="D965" s="245"/>
      <c r="E965" s="245"/>
      <c r="F965" s="245"/>
      <c r="G965" s="246" t="s">
        <v>281</v>
      </c>
      <c r="H965" s="246"/>
      <c r="I965" s="60">
        <v>1.62</v>
      </c>
      <c r="J965" s="247">
        <v>7.3</v>
      </c>
      <c r="K965" s="248"/>
      <c r="L965" s="60">
        <v>8.92</v>
      </c>
    </row>
    <row r="966" spans="1:12">
      <c r="A966" s="59">
        <v>72360</v>
      </c>
      <c r="B966" s="245" t="s">
        <v>1193</v>
      </c>
      <c r="C966" s="245"/>
      <c r="D966" s="245"/>
      <c r="E966" s="245"/>
      <c r="F966" s="245"/>
      <c r="G966" s="246" t="s">
        <v>281</v>
      </c>
      <c r="H966" s="246"/>
      <c r="I966" s="60">
        <v>5.9</v>
      </c>
      <c r="J966" s="249">
        <v>19.46</v>
      </c>
      <c r="K966" s="248"/>
      <c r="L966" s="61">
        <v>25.36</v>
      </c>
    </row>
    <row r="967" spans="1:12">
      <c r="A967" s="59">
        <v>72363</v>
      </c>
      <c r="B967" s="245" t="s">
        <v>1194</v>
      </c>
      <c r="C967" s="245"/>
      <c r="D967" s="245"/>
      <c r="E967" s="245"/>
      <c r="F967" s="245"/>
      <c r="G967" s="246" t="s">
        <v>281</v>
      </c>
      <c r="H967" s="246"/>
      <c r="I967" s="61">
        <v>11.79</v>
      </c>
      <c r="J967" s="249">
        <v>19.46</v>
      </c>
      <c r="K967" s="248"/>
      <c r="L967" s="61">
        <v>31.25</v>
      </c>
    </row>
    <row r="968" spans="1:12">
      <c r="A968" s="59">
        <v>72364</v>
      </c>
      <c r="B968" s="245" t="s">
        <v>1195</v>
      </c>
      <c r="C968" s="245"/>
      <c r="D968" s="245"/>
      <c r="E968" s="245"/>
      <c r="F968" s="245"/>
      <c r="G968" s="246" t="s">
        <v>281</v>
      </c>
      <c r="H968" s="246"/>
      <c r="I968" s="61">
        <v>22.19</v>
      </c>
      <c r="J968" s="249">
        <v>26.76</v>
      </c>
      <c r="K968" s="248"/>
      <c r="L968" s="61">
        <v>48.95</v>
      </c>
    </row>
    <row r="969" spans="1:12">
      <c r="A969" s="59">
        <v>72366</v>
      </c>
      <c r="B969" s="245" t="s">
        <v>1196</v>
      </c>
      <c r="C969" s="245"/>
      <c r="D969" s="245"/>
      <c r="E969" s="245"/>
      <c r="F969" s="245"/>
      <c r="G969" s="246" t="s">
        <v>281</v>
      </c>
      <c r="H969" s="246"/>
      <c r="I969" s="62">
        <v>134.15</v>
      </c>
      <c r="J969" s="247">
        <v>7.3</v>
      </c>
      <c r="K969" s="248"/>
      <c r="L969" s="62">
        <v>141.44999999999999</v>
      </c>
    </row>
    <row r="970" spans="1:12">
      <c r="A970" s="59">
        <v>72367</v>
      </c>
      <c r="B970" s="245" t="s">
        <v>1197</v>
      </c>
      <c r="C970" s="245"/>
      <c r="D970" s="245"/>
      <c r="E970" s="245"/>
      <c r="F970" s="245"/>
      <c r="G970" s="246" t="s">
        <v>281</v>
      </c>
      <c r="H970" s="246"/>
      <c r="I970" s="62">
        <v>135.38</v>
      </c>
      <c r="J970" s="247">
        <v>7.3</v>
      </c>
      <c r="K970" s="248"/>
      <c r="L970" s="62">
        <v>142.68</v>
      </c>
    </row>
    <row r="971" spans="1:12">
      <c r="A971" s="59">
        <v>72368</v>
      </c>
      <c r="B971" s="245" t="s">
        <v>1198</v>
      </c>
      <c r="C971" s="245"/>
      <c r="D971" s="245"/>
      <c r="E971" s="245"/>
      <c r="F971" s="245"/>
      <c r="G971" s="246" t="s">
        <v>281</v>
      </c>
      <c r="H971" s="246"/>
      <c r="I971" s="62">
        <v>137.84</v>
      </c>
      <c r="J971" s="247">
        <v>7.3</v>
      </c>
      <c r="K971" s="248"/>
      <c r="L971" s="62">
        <v>145.13999999999999</v>
      </c>
    </row>
    <row r="972" spans="1:12">
      <c r="A972" s="59">
        <v>72369</v>
      </c>
      <c r="B972" s="245" t="s">
        <v>1199</v>
      </c>
      <c r="C972" s="245"/>
      <c r="D972" s="245"/>
      <c r="E972" s="245"/>
      <c r="F972" s="245"/>
      <c r="G972" s="246" t="s">
        <v>281</v>
      </c>
      <c r="H972" s="246"/>
      <c r="I972" s="62">
        <v>145.22999999999999</v>
      </c>
      <c r="J972" s="247">
        <v>7.3</v>
      </c>
      <c r="K972" s="248"/>
      <c r="L972" s="62">
        <v>152.53</v>
      </c>
    </row>
    <row r="973" spans="1:12">
      <c r="A973" s="59">
        <v>72370</v>
      </c>
      <c r="B973" s="245" t="s">
        <v>1200</v>
      </c>
      <c r="C973" s="245"/>
      <c r="D973" s="245"/>
      <c r="E973" s="245"/>
      <c r="F973" s="245"/>
      <c r="G973" s="246" t="s">
        <v>281</v>
      </c>
      <c r="H973" s="246"/>
      <c r="I973" s="61">
        <v>74.239999999999995</v>
      </c>
      <c r="J973" s="249">
        <v>36.5</v>
      </c>
      <c r="K973" s="248"/>
      <c r="L973" s="62">
        <v>110.74</v>
      </c>
    </row>
    <row r="974" spans="1:12">
      <c r="A974" s="59">
        <v>72371</v>
      </c>
      <c r="B974" s="245" t="s">
        <v>1201</v>
      </c>
      <c r="C974" s="245"/>
      <c r="D974" s="245"/>
      <c r="E974" s="245"/>
      <c r="F974" s="245"/>
      <c r="G974" s="246" t="s">
        <v>281</v>
      </c>
      <c r="H974" s="246"/>
      <c r="I974" s="60">
        <v>1.91</v>
      </c>
      <c r="J974" s="247">
        <v>2.92</v>
      </c>
      <c r="K974" s="248"/>
      <c r="L974" s="60">
        <v>4.83</v>
      </c>
    </row>
    <row r="975" spans="1:12">
      <c r="A975" s="59">
        <v>72372</v>
      </c>
      <c r="B975" s="245" t="s">
        <v>1202</v>
      </c>
      <c r="C975" s="245"/>
      <c r="D975" s="245"/>
      <c r="E975" s="245"/>
      <c r="F975" s="245"/>
      <c r="G975" s="246" t="s">
        <v>334</v>
      </c>
      <c r="H975" s="246"/>
      <c r="I975" s="61">
        <v>21.6</v>
      </c>
      <c r="J975" s="247">
        <v>9.73</v>
      </c>
      <c r="K975" s="248"/>
      <c r="L975" s="61">
        <v>31.33</v>
      </c>
    </row>
    <row r="976" spans="1:12">
      <c r="A976" s="59">
        <v>72373</v>
      </c>
      <c r="B976" s="245" t="s">
        <v>1203</v>
      </c>
      <c r="C976" s="245"/>
      <c r="D976" s="245"/>
      <c r="E976" s="245"/>
      <c r="F976" s="245"/>
      <c r="G976" s="246" t="s">
        <v>334</v>
      </c>
      <c r="H976" s="246"/>
      <c r="I976" s="61">
        <v>12.38</v>
      </c>
      <c r="J976" s="247">
        <v>9.73</v>
      </c>
      <c r="K976" s="248"/>
      <c r="L976" s="61">
        <v>22.11</v>
      </c>
    </row>
    <row r="977" spans="1:12">
      <c r="A977" s="59">
        <v>72374</v>
      </c>
      <c r="B977" s="245" t="s">
        <v>1204</v>
      </c>
      <c r="C977" s="245"/>
      <c r="D977" s="245"/>
      <c r="E977" s="245"/>
      <c r="F977" s="245"/>
      <c r="G977" s="246" t="s">
        <v>281</v>
      </c>
      <c r="H977" s="246"/>
      <c r="I977" s="61">
        <v>15.19</v>
      </c>
      <c r="J977" s="247">
        <v>3.89</v>
      </c>
      <c r="K977" s="248"/>
      <c r="L977" s="61">
        <v>19.079999999999998</v>
      </c>
    </row>
    <row r="978" spans="1:12">
      <c r="A978" s="59">
        <v>72375</v>
      </c>
      <c r="B978" s="245" t="s">
        <v>1205</v>
      </c>
      <c r="C978" s="245"/>
      <c r="D978" s="245"/>
      <c r="E978" s="245"/>
      <c r="F978" s="245"/>
      <c r="G978" s="246" t="s">
        <v>281</v>
      </c>
      <c r="H978" s="246"/>
      <c r="I978" s="61">
        <v>17.3</v>
      </c>
      <c r="J978" s="247">
        <v>3.89</v>
      </c>
      <c r="K978" s="248"/>
      <c r="L978" s="61">
        <v>21.19</v>
      </c>
    </row>
    <row r="979" spans="1:12">
      <c r="A979" s="59">
        <v>72376</v>
      </c>
      <c r="B979" s="245" t="s">
        <v>1206</v>
      </c>
      <c r="C979" s="245"/>
      <c r="D979" s="245"/>
      <c r="E979" s="245"/>
      <c r="F979" s="245"/>
      <c r="G979" s="246" t="s">
        <v>383</v>
      </c>
      <c r="H979" s="246"/>
      <c r="I979" s="60">
        <v>3.36</v>
      </c>
      <c r="J979" s="247">
        <v>4.87</v>
      </c>
      <c r="K979" s="248"/>
      <c r="L979" s="60">
        <v>8.23</v>
      </c>
    </row>
    <row r="980" spans="1:12">
      <c r="A980" s="59">
        <v>72380</v>
      </c>
      <c r="B980" s="245" t="s">
        <v>1207</v>
      </c>
      <c r="C980" s="245"/>
      <c r="D980" s="245"/>
      <c r="E980" s="245"/>
      <c r="F980" s="245"/>
      <c r="G980" s="246" t="s">
        <v>281</v>
      </c>
      <c r="H980" s="246"/>
      <c r="I980" s="60">
        <v>2.54</v>
      </c>
      <c r="J980" s="247">
        <v>0.73</v>
      </c>
      <c r="K980" s="248"/>
      <c r="L980" s="60">
        <v>3.27</v>
      </c>
    </row>
    <row r="981" spans="1:12">
      <c r="A981" s="59">
        <v>72385</v>
      </c>
      <c r="B981" s="245" t="s">
        <v>1208</v>
      </c>
      <c r="C981" s="245"/>
      <c r="D981" s="245"/>
      <c r="E981" s="245"/>
      <c r="F981" s="245"/>
      <c r="G981" s="246" t="s">
        <v>281</v>
      </c>
      <c r="H981" s="246"/>
      <c r="I981" s="60">
        <v>2.4500000000000002</v>
      </c>
      <c r="J981" s="247">
        <v>0.73</v>
      </c>
      <c r="K981" s="248"/>
      <c r="L981" s="60">
        <v>3.18</v>
      </c>
    </row>
    <row r="982" spans="1:12">
      <c r="A982" s="59">
        <v>72390</v>
      </c>
      <c r="B982" s="245" t="s">
        <v>1209</v>
      </c>
      <c r="C982" s="245"/>
      <c r="D982" s="245"/>
      <c r="E982" s="245"/>
      <c r="F982" s="245"/>
      <c r="G982" s="246" t="s">
        <v>281</v>
      </c>
      <c r="H982" s="246"/>
      <c r="I982" s="60">
        <v>1.47</v>
      </c>
      <c r="J982" s="247">
        <v>1.95</v>
      </c>
      <c r="K982" s="248"/>
      <c r="L982" s="60">
        <v>3.42</v>
      </c>
    </row>
    <row r="983" spans="1:12">
      <c r="A983" s="59">
        <v>72395</v>
      </c>
      <c r="B983" s="245" t="s">
        <v>1210</v>
      </c>
      <c r="C983" s="245"/>
      <c r="D983" s="245"/>
      <c r="E983" s="245"/>
      <c r="F983" s="245"/>
      <c r="G983" s="246" t="s">
        <v>281</v>
      </c>
      <c r="H983" s="246"/>
      <c r="I983" s="60">
        <v>2.56</v>
      </c>
      <c r="J983" s="247">
        <v>1.95</v>
      </c>
      <c r="K983" s="248"/>
      <c r="L983" s="60">
        <v>4.51</v>
      </c>
    </row>
    <row r="984" spans="1:12">
      <c r="A984" s="59">
        <v>72397</v>
      </c>
      <c r="B984" s="245" t="s">
        <v>1211</v>
      </c>
      <c r="C984" s="245"/>
      <c r="D984" s="245"/>
      <c r="E984" s="245"/>
      <c r="F984" s="245"/>
      <c r="G984" s="246" t="s">
        <v>334</v>
      </c>
      <c r="H984" s="246"/>
      <c r="I984" s="60">
        <v>1.21</v>
      </c>
      <c r="J984" s="247">
        <v>0.73</v>
      </c>
      <c r="K984" s="248"/>
      <c r="L984" s="60">
        <v>1.94</v>
      </c>
    </row>
    <row r="985" spans="1:12">
      <c r="A985" s="59">
        <v>72400</v>
      </c>
      <c r="B985" s="245" t="s">
        <v>1212</v>
      </c>
      <c r="C985" s="245"/>
      <c r="D985" s="245"/>
      <c r="E985" s="245"/>
      <c r="F985" s="245"/>
      <c r="G985" s="246" t="s">
        <v>281</v>
      </c>
      <c r="H985" s="246"/>
      <c r="I985" s="60">
        <v>2.1</v>
      </c>
      <c r="J985" s="247">
        <v>0.73</v>
      </c>
      <c r="K985" s="248"/>
      <c r="L985" s="60">
        <v>2.83</v>
      </c>
    </row>
    <row r="986" spans="1:12">
      <c r="A986" s="59">
        <v>72420</v>
      </c>
      <c r="B986" s="245" t="s">
        <v>1213</v>
      </c>
      <c r="C986" s="245"/>
      <c r="D986" s="245"/>
      <c r="E986" s="245"/>
      <c r="F986" s="245"/>
      <c r="G986" s="246" t="s">
        <v>281</v>
      </c>
      <c r="H986" s="246"/>
      <c r="I986" s="60">
        <v>2.5</v>
      </c>
      <c r="J986" s="247">
        <v>0.73</v>
      </c>
      <c r="K986" s="248"/>
      <c r="L986" s="60">
        <v>3.23</v>
      </c>
    </row>
    <row r="987" spans="1:12">
      <c r="A987" s="59">
        <v>72425</v>
      </c>
      <c r="B987" s="245" t="s">
        <v>1214</v>
      </c>
      <c r="C987" s="245"/>
      <c r="D987" s="245"/>
      <c r="E987" s="245"/>
      <c r="F987" s="245"/>
      <c r="G987" s="246" t="s">
        <v>281</v>
      </c>
      <c r="H987" s="246"/>
      <c r="I987" s="60">
        <v>1.36</v>
      </c>
      <c r="J987" s="247">
        <v>0.73</v>
      </c>
      <c r="K987" s="248"/>
      <c r="L987" s="60">
        <v>2.09</v>
      </c>
    </row>
    <row r="988" spans="1:12">
      <c r="A988" s="59">
        <v>72430</v>
      </c>
      <c r="B988" s="245" t="s">
        <v>1215</v>
      </c>
      <c r="C988" s="245"/>
      <c r="D988" s="245"/>
      <c r="E988" s="245"/>
      <c r="F988" s="245"/>
      <c r="G988" s="246" t="s">
        <v>281</v>
      </c>
      <c r="H988" s="246"/>
      <c r="I988" s="60">
        <v>2.16</v>
      </c>
      <c r="J988" s="247">
        <v>0.73</v>
      </c>
      <c r="K988" s="248"/>
      <c r="L988" s="60">
        <v>2.89</v>
      </c>
    </row>
    <row r="989" spans="1:12">
      <c r="A989" s="59">
        <v>72435</v>
      </c>
      <c r="B989" s="245" t="s">
        <v>1216</v>
      </c>
      <c r="C989" s="245"/>
      <c r="D989" s="245"/>
      <c r="E989" s="245"/>
      <c r="F989" s="245"/>
      <c r="G989" s="246" t="s">
        <v>281</v>
      </c>
      <c r="H989" s="246"/>
      <c r="I989" s="60">
        <v>2.0499999999999998</v>
      </c>
      <c r="J989" s="247">
        <v>0.73</v>
      </c>
      <c r="K989" s="248"/>
      <c r="L989" s="60">
        <v>2.78</v>
      </c>
    </row>
    <row r="990" spans="1:12">
      <c r="A990" s="59">
        <v>72440</v>
      </c>
      <c r="B990" s="245" t="s">
        <v>1217</v>
      </c>
      <c r="C990" s="245"/>
      <c r="D990" s="245"/>
      <c r="E990" s="245"/>
      <c r="F990" s="245"/>
      <c r="G990" s="246" t="s">
        <v>281</v>
      </c>
      <c r="H990" s="246"/>
      <c r="I990" s="60">
        <v>2.15</v>
      </c>
      <c r="J990" s="247">
        <v>0.73</v>
      </c>
      <c r="K990" s="248"/>
      <c r="L990" s="60">
        <v>2.88</v>
      </c>
    </row>
    <row r="991" spans="1:12">
      <c r="A991" s="59">
        <v>72450</v>
      </c>
      <c r="B991" s="245" t="s">
        <v>1218</v>
      </c>
      <c r="C991" s="245"/>
      <c r="D991" s="245"/>
      <c r="E991" s="245"/>
      <c r="F991" s="245"/>
      <c r="G991" s="246" t="s">
        <v>281</v>
      </c>
      <c r="H991" s="246"/>
      <c r="I991" s="62">
        <v>166.32</v>
      </c>
      <c r="J991" s="247">
        <v>2.4300000000000002</v>
      </c>
      <c r="K991" s="248"/>
      <c r="L991" s="62">
        <v>168.75</v>
      </c>
    </row>
    <row r="992" spans="1:12">
      <c r="A992" s="59">
        <v>72455</v>
      </c>
      <c r="B992" s="245" t="s">
        <v>1219</v>
      </c>
      <c r="C992" s="245"/>
      <c r="D992" s="245"/>
      <c r="E992" s="245"/>
      <c r="F992" s="245"/>
      <c r="G992" s="246" t="s">
        <v>281</v>
      </c>
      <c r="H992" s="246"/>
      <c r="I992" s="62">
        <v>644.78</v>
      </c>
      <c r="J992" s="247">
        <v>6.08</v>
      </c>
      <c r="K992" s="248"/>
      <c r="L992" s="62">
        <v>650.86</v>
      </c>
    </row>
    <row r="993" spans="1:12">
      <c r="A993" s="59">
        <v>72460</v>
      </c>
      <c r="B993" s="245" t="s">
        <v>1220</v>
      </c>
      <c r="C993" s="245"/>
      <c r="D993" s="245"/>
      <c r="E993" s="245"/>
      <c r="F993" s="245"/>
      <c r="G993" s="246" t="s">
        <v>281</v>
      </c>
      <c r="H993" s="246"/>
      <c r="I993" s="60">
        <v>1.97</v>
      </c>
      <c r="J993" s="247">
        <v>1.95</v>
      </c>
      <c r="K993" s="248"/>
      <c r="L993" s="60">
        <v>3.92</v>
      </c>
    </row>
    <row r="994" spans="1:12">
      <c r="A994" s="59">
        <v>72465</v>
      </c>
      <c r="B994" s="245" t="s">
        <v>1221</v>
      </c>
      <c r="C994" s="245"/>
      <c r="D994" s="245"/>
      <c r="E994" s="245"/>
      <c r="F994" s="245"/>
      <c r="G994" s="246" t="s">
        <v>281</v>
      </c>
      <c r="H994" s="246"/>
      <c r="I994" s="60">
        <v>2.02</v>
      </c>
      <c r="J994" s="247">
        <v>1.95</v>
      </c>
      <c r="K994" s="248"/>
      <c r="L994" s="60">
        <v>3.97</v>
      </c>
    </row>
    <row r="995" spans="1:12">
      <c r="A995" s="59">
        <v>72470</v>
      </c>
      <c r="B995" s="245" t="s">
        <v>1222</v>
      </c>
      <c r="C995" s="245"/>
      <c r="D995" s="245"/>
      <c r="E995" s="245"/>
      <c r="F995" s="245"/>
      <c r="G995" s="246" t="s">
        <v>281</v>
      </c>
      <c r="H995" s="246"/>
      <c r="I995" s="60">
        <v>2.99</v>
      </c>
      <c r="J995" s="247">
        <v>1.95</v>
      </c>
      <c r="K995" s="248"/>
      <c r="L995" s="60">
        <v>4.9400000000000004</v>
      </c>
    </row>
    <row r="996" spans="1:12">
      <c r="A996" s="59">
        <v>72475</v>
      </c>
      <c r="B996" s="245" t="s">
        <v>1223</v>
      </c>
      <c r="C996" s="245"/>
      <c r="D996" s="245"/>
      <c r="E996" s="245"/>
      <c r="F996" s="245"/>
      <c r="G996" s="246" t="s">
        <v>281</v>
      </c>
      <c r="H996" s="246"/>
      <c r="I996" s="60">
        <v>2.02</v>
      </c>
      <c r="J996" s="247">
        <v>1.95</v>
      </c>
      <c r="K996" s="248"/>
      <c r="L996" s="60">
        <v>3.97</v>
      </c>
    </row>
    <row r="997" spans="1:12">
      <c r="A997" s="59">
        <v>72500</v>
      </c>
      <c r="B997" s="245" t="s">
        <v>1224</v>
      </c>
      <c r="C997" s="245"/>
      <c r="D997" s="245"/>
      <c r="E997" s="245"/>
      <c r="F997" s="245"/>
      <c r="G997" s="246" t="s">
        <v>281</v>
      </c>
      <c r="H997" s="246"/>
      <c r="I997" s="60">
        <v>0.14000000000000001</v>
      </c>
      <c r="J997" s="247">
        <v>7.3</v>
      </c>
      <c r="K997" s="248"/>
      <c r="L997" s="60">
        <v>7.44</v>
      </c>
    </row>
    <row r="998" spans="1:12">
      <c r="A998" s="59">
        <v>72501</v>
      </c>
      <c r="B998" s="245" t="s">
        <v>1225</v>
      </c>
      <c r="C998" s="245"/>
      <c r="D998" s="245"/>
      <c r="E998" s="245"/>
      <c r="F998" s="245"/>
      <c r="G998" s="246" t="s">
        <v>281</v>
      </c>
      <c r="H998" s="246"/>
      <c r="I998" s="60">
        <v>0.14000000000000001</v>
      </c>
      <c r="J998" s="247">
        <v>7.3</v>
      </c>
      <c r="K998" s="248"/>
      <c r="L998" s="60">
        <v>7.44</v>
      </c>
    </row>
    <row r="999" spans="1:12">
      <c r="A999" s="59">
        <v>72510</v>
      </c>
      <c r="B999" s="245" t="s">
        <v>1226</v>
      </c>
      <c r="C999" s="245"/>
      <c r="D999" s="245"/>
      <c r="E999" s="245"/>
      <c r="F999" s="245"/>
      <c r="G999" s="246" t="s">
        <v>281</v>
      </c>
      <c r="H999" s="246"/>
      <c r="I999" s="60">
        <v>0.32</v>
      </c>
      <c r="J999" s="247">
        <v>7.3</v>
      </c>
      <c r="K999" s="248"/>
      <c r="L999" s="60">
        <v>7.62</v>
      </c>
    </row>
    <row r="1000" spans="1:12">
      <c r="A1000" s="59">
        <v>72515</v>
      </c>
      <c r="B1000" s="245" t="s">
        <v>1227</v>
      </c>
      <c r="C1000" s="245"/>
      <c r="D1000" s="245"/>
      <c r="E1000" s="245"/>
      <c r="F1000" s="245"/>
      <c r="G1000" s="246" t="s">
        <v>281</v>
      </c>
      <c r="H1000" s="246"/>
      <c r="I1000" s="60">
        <v>1.61</v>
      </c>
      <c r="J1000" s="247">
        <v>8.52</v>
      </c>
      <c r="K1000" s="248"/>
      <c r="L1000" s="61">
        <v>10.130000000000001</v>
      </c>
    </row>
    <row r="1001" spans="1:12">
      <c r="A1001" s="59">
        <v>72518</v>
      </c>
      <c r="B1001" s="245" t="s">
        <v>1228</v>
      </c>
      <c r="C1001" s="245"/>
      <c r="D1001" s="245"/>
      <c r="E1001" s="245"/>
      <c r="F1001" s="245"/>
      <c r="G1001" s="246" t="s">
        <v>281</v>
      </c>
      <c r="H1001" s="246"/>
      <c r="I1001" s="60">
        <v>1.44</v>
      </c>
      <c r="J1001" s="247">
        <v>8.52</v>
      </c>
      <c r="K1001" s="248"/>
      <c r="L1001" s="60">
        <v>9.9600000000000009</v>
      </c>
    </row>
    <row r="1002" spans="1:12">
      <c r="A1002" s="59">
        <v>72520</v>
      </c>
      <c r="B1002" s="245" t="s">
        <v>1229</v>
      </c>
      <c r="C1002" s="245"/>
      <c r="D1002" s="245"/>
      <c r="E1002" s="245"/>
      <c r="F1002" s="245"/>
      <c r="G1002" s="246" t="s">
        <v>281</v>
      </c>
      <c r="H1002" s="246"/>
      <c r="I1002" s="60">
        <v>1.47</v>
      </c>
      <c r="J1002" s="247">
        <v>8.52</v>
      </c>
      <c r="K1002" s="248"/>
      <c r="L1002" s="60">
        <v>9.99</v>
      </c>
    </row>
    <row r="1003" spans="1:12">
      <c r="A1003" s="59">
        <v>72523</v>
      </c>
      <c r="B1003" s="245" t="s">
        <v>1230</v>
      </c>
      <c r="C1003" s="245"/>
      <c r="D1003" s="245"/>
      <c r="E1003" s="245"/>
      <c r="F1003" s="245"/>
      <c r="G1003" s="246" t="s">
        <v>281</v>
      </c>
      <c r="H1003" s="246"/>
      <c r="I1003" s="60">
        <v>2.1800000000000002</v>
      </c>
      <c r="J1003" s="247">
        <v>9.73</v>
      </c>
      <c r="K1003" s="248"/>
      <c r="L1003" s="61">
        <v>11.91</v>
      </c>
    </row>
    <row r="1004" spans="1:12">
      <c r="A1004" s="59">
        <v>72528</v>
      </c>
      <c r="B1004" s="245" t="s">
        <v>1231</v>
      </c>
      <c r="C1004" s="245"/>
      <c r="D1004" s="245"/>
      <c r="E1004" s="245"/>
      <c r="F1004" s="245"/>
      <c r="G1004" s="246" t="s">
        <v>281</v>
      </c>
      <c r="H1004" s="246"/>
      <c r="I1004" s="60">
        <v>2.2400000000000002</v>
      </c>
      <c r="J1004" s="247">
        <v>9.73</v>
      </c>
      <c r="K1004" s="248"/>
      <c r="L1004" s="61">
        <v>11.97</v>
      </c>
    </row>
    <row r="1005" spans="1:12">
      <c r="A1005" s="59">
        <v>72532</v>
      </c>
      <c r="B1005" s="245" t="s">
        <v>1232</v>
      </c>
      <c r="C1005" s="245"/>
      <c r="D1005" s="245"/>
      <c r="E1005" s="245"/>
      <c r="F1005" s="245"/>
      <c r="G1005" s="246" t="s">
        <v>281</v>
      </c>
      <c r="H1005" s="246"/>
      <c r="I1005" s="60">
        <v>3.12</v>
      </c>
      <c r="J1005" s="247">
        <v>9.73</v>
      </c>
      <c r="K1005" s="248"/>
      <c r="L1005" s="61">
        <v>12.85</v>
      </c>
    </row>
    <row r="1006" spans="1:12">
      <c r="A1006" s="59">
        <v>72535</v>
      </c>
      <c r="B1006" s="245" t="s">
        <v>1233</v>
      </c>
      <c r="C1006" s="245"/>
      <c r="D1006" s="245"/>
      <c r="E1006" s="245"/>
      <c r="F1006" s="245"/>
      <c r="G1006" s="246" t="s">
        <v>281</v>
      </c>
      <c r="H1006" s="246"/>
      <c r="I1006" s="60">
        <v>3.13</v>
      </c>
      <c r="J1006" s="249">
        <v>10.95</v>
      </c>
      <c r="K1006" s="248"/>
      <c r="L1006" s="61">
        <v>14.08</v>
      </c>
    </row>
    <row r="1007" spans="1:12">
      <c r="A1007" s="59">
        <v>72538</v>
      </c>
      <c r="B1007" s="245" t="s">
        <v>1234</v>
      </c>
      <c r="C1007" s="245"/>
      <c r="D1007" s="245"/>
      <c r="E1007" s="245"/>
      <c r="F1007" s="245"/>
      <c r="G1007" s="246" t="s">
        <v>281</v>
      </c>
      <c r="H1007" s="246"/>
      <c r="I1007" s="60">
        <v>2.66</v>
      </c>
      <c r="J1007" s="249">
        <v>10.95</v>
      </c>
      <c r="K1007" s="248"/>
      <c r="L1007" s="61">
        <v>13.61</v>
      </c>
    </row>
    <row r="1008" spans="1:12">
      <c r="A1008" s="59">
        <v>72545</v>
      </c>
      <c r="B1008" s="245" t="s">
        <v>1235</v>
      </c>
      <c r="C1008" s="245"/>
      <c r="D1008" s="245"/>
      <c r="E1008" s="245"/>
      <c r="F1008" s="245"/>
      <c r="G1008" s="246" t="s">
        <v>281</v>
      </c>
      <c r="H1008" s="246"/>
      <c r="I1008" s="60">
        <v>8.18</v>
      </c>
      <c r="J1008" s="249">
        <v>10.95</v>
      </c>
      <c r="K1008" s="248"/>
      <c r="L1008" s="61">
        <v>19.13</v>
      </c>
    </row>
    <row r="1009" spans="1:12">
      <c r="A1009" s="59">
        <v>72550</v>
      </c>
      <c r="B1009" s="245" t="s">
        <v>1236</v>
      </c>
      <c r="C1009" s="245"/>
      <c r="D1009" s="245"/>
      <c r="E1009" s="245"/>
      <c r="F1009" s="245"/>
      <c r="G1009" s="246" t="s">
        <v>281</v>
      </c>
      <c r="H1009" s="246"/>
      <c r="I1009" s="60">
        <v>9.1999999999999993</v>
      </c>
      <c r="J1009" s="249">
        <v>12.17</v>
      </c>
      <c r="K1009" s="248"/>
      <c r="L1009" s="61">
        <v>21.37</v>
      </c>
    </row>
    <row r="1010" spans="1:12">
      <c r="A1010" s="59">
        <v>72556</v>
      </c>
      <c r="B1010" s="245" t="s">
        <v>1237</v>
      </c>
      <c r="C1010" s="245"/>
      <c r="D1010" s="245"/>
      <c r="E1010" s="245"/>
      <c r="F1010" s="245"/>
      <c r="G1010" s="246" t="s">
        <v>281</v>
      </c>
      <c r="H1010" s="246"/>
      <c r="I1010" s="61">
        <v>19.32</v>
      </c>
      <c r="J1010" s="247">
        <v>9</v>
      </c>
      <c r="K1010" s="248"/>
      <c r="L1010" s="61">
        <v>28.32</v>
      </c>
    </row>
    <row r="1011" spans="1:12">
      <c r="A1011" s="59">
        <v>72560</v>
      </c>
      <c r="B1011" s="245" t="s">
        <v>1238</v>
      </c>
      <c r="C1011" s="245"/>
      <c r="D1011" s="245"/>
      <c r="E1011" s="245"/>
      <c r="F1011" s="245"/>
      <c r="G1011" s="246" t="s">
        <v>281</v>
      </c>
      <c r="H1011" s="246"/>
      <c r="I1011" s="60">
        <v>1.96</v>
      </c>
      <c r="J1011" s="247">
        <v>3.89</v>
      </c>
      <c r="K1011" s="248"/>
      <c r="L1011" s="60">
        <v>5.85</v>
      </c>
    </row>
    <row r="1012" spans="1:12">
      <c r="A1012" s="59">
        <v>72570</v>
      </c>
      <c r="B1012" s="245" t="s">
        <v>1239</v>
      </c>
      <c r="C1012" s="245"/>
      <c r="D1012" s="245"/>
      <c r="E1012" s="245"/>
      <c r="F1012" s="245"/>
      <c r="G1012" s="246" t="s">
        <v>281</v>
      </c>
      <c r="H1012" s="246"/>
      <c r="I1012" s="60">
        <v>4.6500000000000004</v>
      </c>
      <c r="J1012" s="247">
        <v>7.06</v>
      </c>
      <c r="K1012" s="248"/>
      <c r="L1012" s="61">
        <v>11.71</v>
      </c>
    </row>
    <row r="1013" spans="1:12">
      <c r="A1013" s="59">
        <v>72575</v>
      </c>
      <c r="B1013" s="245" t="s">
        <v>1240</v>
      </c>
      <c r="C1013" s="245"/>
      <c r="D1013" s="245"/>
      <c r="E1013" s="245"/>
      <c r="F1013" s="245"/>
      <c r="G1013" s="246" t="s">
        <v>281</v>
      </c>
      <c r="H1013" s="246"/>
      <c r="I1013" s="60">
        <v>7</v>
      </c>
      <c r="J1013" s="247">
        <v>7.06</v>
      </c>
      <c r="K1013" s="248"/>
      <c r="L1013" s="61">
        <v>14.06</v>
      </c>
    </row>
    <row r="1014" spans="1:12">
      <c r="A1014" s="59">
        <v>72578</v>
      </c>
      <c r="B1014" s="245" t="s">
        <v>1241</v>
      </c>
      <c r="C1014" s="245"/>
      <c r="D1014" s="245"/>
      <c r="E1014" s="245"/>
      <c r="F1014" s="245"/>
      <c r="G1014" s="246" t="s">
        <v>281</v>
      </c>
      <c r="H1014" s="246"/>
      <c r="I1014" s="60">
        <v>5.15</v>
      </c>
      <c r="J1014" s="247">
        <v>7.06</v>
      </c>
      <c r="K1014" s="248"/>
      <c r="L1014" s="61">
        <v>12.21</v>
      </c>
    </row>
    <row r="1015" spans="1:12">
      <c r="A1015" s="59">
        <v>72579</v>
      </c>
      <c r="B1015" s="245" t="s">
        <v>1242</v>
      </c>
      <c r="C1015" s="245"/>
      <c r="D1015" s="245"/>
      <c r="E1015" s="245"/>
      <c r="F1015" s="245"/>
      <c r="G1015" s="246" t="s">
        <v>334</v>
      </c>
      <c r="H1015" s="246"/>
      <c r="I1015" s="61">
        <v>11.69</v>
      </c>
      <c r="J1015" s="247">
        <v>7.78</v>
      </c>
      <c r="K1015" s="248"/>
      <c r="L1015" s="61">
        <v>19.47</v>
      </c>
    </row>
    <row r="1016" spans="1:12">
      <c r="A1016" s="59">
        <v>72585</v>
      </c>
      <c r="B1016" s="245" t="s">
        <v>1243</v>
      </c>
      <c r="C1016" s="245"/>
      <c r="D1016" s="245"/>
      <c r="E1016" s="245"/>
      <c r="F1016" s="245"/>
      <c r="G1016" s="246" t="s">
        <v>281</v>
      </c>
      <c r="H1016" s="246"/>
      <c r="I1016" s="60">
        <v>5.36</v>
      </c>
      <c r="J1016" s="247">
        <v>7.06</v>
      </c>
      <c r="K1016" s="248"/>
      <c r="L1016" s="61">
        <v>12.42</v>
      </c>
    </row>
    <row r="1017" spans="1:12">
      <c r="A1017" s="59">
        <v>72591</v>
      </c>
      <c r="B1017" s="245" t="s">
        <v>1244</v>
      </c>
      <c r="C1017" s="245"/>
      <c r="D1017" s="245"/>
      <c r="E1017" s="245"/>
      <c r="F1017" s="245"/>
      <c r="G1017" s="246" t="s">
        <v>281</v>
      </c>
      <c r="H1017" s="246"/>
      <c r="I1017" s="60">
        <v>7.88</v>
      </c>
      <c r="J1017" s="247">
        <v>9</v>
      </c>
      <c r="K1017" s="248"/>
      <c r="L1017" s="61">
        <v>16.88</v>
      </c>
    </row>
    <row r="1018" spans="1:12">
      <c r="A1018" s="59">
        <v>72592</v>
      </c>
      <c r="B1018" s="245" t="s">
        <v>1245</v>
      </c>
      <c r="C1018" s="245"/>
      <c r="D1018" s="245"/>
      <c r="E1018" s="245"/>
      <c r="F1018" s="245"/>
      <c r="G1018" s="246" t="s">
        <v>281</v>
      </c>
      <c r="H1018" s="246"/>
      <c r="I1018" s="61">
        <v>16.64</v>
      </c>
      <c r="J1018" s="249">
        <v>24.33</v>
      </c>
      <c r="K1018" s="248"/>
      <c r="L1018" s="61">
        <v>40.97</v>
      </c>
    </row>
    <row r="1019" spans="1:12">
      <c r="A1019" s="59">
        <v>72595</v>
      </c>
      <c r="B1019" s="245" t="s">
        <v>1246</v>
      </c>
      <c r="C1019" s="245"/>
      <c r="D1019" s="245"/>
      <c r="E1019" s="245"/>
      <c r="F1019" s="245"/>
      <c r="G1019" s="246" t="s">
        <v>281</v>
      </c>
      <c r="H1019" s="246"/>
      <c r="I1019" s="61">
        <v>29.1</v>
      </c>
      <c r="J1019" s="249">
        <v>24.33</v>
      </c>
      <c r="K1019" s="248"/>
      <c r="L1019" s="61">
        <v>53.43</v>
      </c>
    </row>
    <row r="1020" spans="1:12">
      <c r="A1020" s="59">
        <v>72596</v>
      </c>
      <c r="B1020" s="245" t="s">
        <v>1247</v>
      </c>
      <c r="C1020" s="245"/>
      <c r="D1020" s="245"/>
      <c r="E1020" s="245"/>
      <c r="F1020" s="245"/>
      <c r="G1020" s="246" t="s">
        <v>281</v>
      </c>
      <c r="H1020" s="246"/>
      <c r="I1020" s="60">
        <v>8.57</v>
      </c>
      <c r="J1020" s="247">
        <v>9</v>
      </c>
      <c r="K1020" s="248"/>
      <c r="L1020" s="61">
        <v>17.57</v>
      </c>
    </row>
    <row r="1021" spans="1:12">
      <c r="A1021" s="59">
        <v>72600</v>
      </c>
      <c r="B1021" s="245" t="s">
        <v>1248</v>
      </c>
      <c r="C1021" s="245"/>
      <c r="D1021" s="245"/>
      <c r="E1021" s="245"/>
      <c r="F1021" s="245"/>
      <c r="G1021" s="246" t="s">
        <v>281</v>
      </c>
      <c r="H1021" s="246"/>
      <c r="I1021" s="63">
        <v>7998.82</v>
      </c>
      <c r="J1021" s="249">
        <v>97.32</v>
      </c>
      <c r="K1021" s="248"/>
      <c r="L1021" s="63">
        <v>8096.14</v>
      </c>
    </row>
    <row r="1022" spans="1:12">
      <c r="A1022" s="59">
        <v>72601</v>
      </c>
      <c r="B1022" s="245" t="s">
        <v>1249</v>
      </c>
      <c r="C1022" s="245"/>
      <c r="D1022" s="245"/>
      <c r="E1022" s="245"/>
      <c r="F1022" s="245"/>
      <c r="G1022" s="246" t="s">
        <v>281</v>
      </c>
      <c r="H1022" s="246"/>
      <c r="I1022" s="64">
        <v>11472</v>
      </c>
      <c r="J1022" s="249">
        <v>97.32</v>
      </c>
      <c r="K1022" s="248"/>
      <c r="L1022" s="64">
        <v>11569.32</v>
      </c>
    </row>
    <row r="1023" spans="1:12">
      <c r="A1023" s="59">
        <v>72611</v>
      </c>
      <c r="B1023" s="245" t="s">
        <v>1250</v>
      </c>
      <c r="C1023" s="245"/>
      <c r="D1023" s="245"/>
      <c r="E1023" s="245"/>
      <c r="F1023" s="245"/>
      <c r="G1023" s="246" t="s">
        <v>281</v>
      </c>
      <c r="H1023" s="246"/>
      <c r="I1023" s="63">
        <v>9416</v>
      </c>
      <c r="J1023" s="249">
        <v>97.32</v>
      </c>
      <c r="K1023" s="248"/>
      <c r="L1023" s="63">
        <v>9513.32</v>
      </c>
    </row>
    <row r="1024" spans="1:12">
      <c r="A1024" s="59">
        <v>72612</v>
      </c>
      <c r="B1024" s="245" t="s">
        <v>1251</v>
      </c>
      <c r="C1024" s="245"/>
      <c r="D1024" s="245"/>
      <c r="E1024" s="245"/>
      <c r="F1024" s="245"/>
      <c r="G1024" s="246" t="s">
        <v>281</v>
      </c>
      <c r="H1024" s="246"/>
      <c r="I1024" s="64">
        <v>16341.3</v>
      </c>
      <c r="J1024" s="250">
        <v>121.65</v>
      </c>
      <c r="K1024" s="248"/>
      <c r="L1024" s="64">
        <v>16462.95</v>
      </c>
    </row>
    <row r="1025" spans="1:12">
      <c r="A1025" s="59">
        <v>72613</v>
      </c>
      <c r="B1025" s="245" t="s">
        <v>1252</v>
      </c>
      <c r="C1025" s="245"/>
      <c r="D1025" s="245"/>
      <c r="E1025" s="245"/>
      <c r="F1025" s="245"/>
      <c r="G1025" s="246" t="s">
        <v>281</v>
      </c>
      <c r="H1025" s="246"/>
      <c r="I1025" s="64">
        <v>17250</v>
      </c>
      <c r="J1025" s="250">
        <v>145.97999999999999</v>
      </c>
      <c r="K1025" s="248"/>
      <c r="L1025" s="64">
        <v>17395.98</v>
      </c>
    </row>
    <row r="1026" spans="1:12">
      <c r="A1026" s="59">
        <v>72614</v>
      </c>
      <c r="B1026" s="245" t="s">
        <v>1253</v>
      </c>
      <c r="C1026" s="245"/>
      <c r="D1026" s="245"/>
      <c r="E1026" s="245"/>
      <c r="F1026" s="245"/>
      <c r="G1026" s="246" t="s">
        <v>281</v>
      </c>
      <c r="H1026" s="246"/>
      <c r="I1026" s="64">
        <v>32062.84</v>
      </c>
      <c r="J1026" s="250">
        <v>145.97999999999999</v>
      </c>
      <c r="K1026" s="248"/>
      <c r="L1026" s="64">
        <v>32208.82</v>
      </c>
    </row>
    <row r="1027" spans="1:12">
      <c r="A1027" s="59">
        <v>72618</v>
      </c>
      <c r="B1027" s="245" t="s">
        <v>1254</v>
      </c>
      <c r="C1027" s="245"/>
      <c r="D1027" s="245"/>
      <c r="E1027" s="245"/>
      <c r="F1027" s="245"/>
      <c r="G1027" s="246" t="s">
        <v>334</v>
      </c>
      <c r="H1027" s="246"/>
      <c r="I1027" s="61">
        <v>70.47</v>
      </c>
      <c r="J1027" s="247">
        <v>8.11</v>
      </c>
      <c r="K1027" s="248"/>
      <c r="L1027" s="61">
        <v>78.58</v>
      </c>
    </row>
    <row r="1028" spans="1:12">
      <c r="A1028" s="59">
        <v>72619</v>
      </c>
      <c r="B1028" s="245" t="s">
        <v>1255</v>
      </c>
      <c r="C1028" s="245"/>
      <c r="D1028" s="245"/>
      <c r="E1028" s="245"/>
      <c r="F1028" s="245"/>
      <c r="G1028" s="246" t="s">
        <v>281</v>
      </c>
      <c r="H1028" s="246"/>
      <c r="I1028" s="61">
        <v>65.569999999999993</v>
      </c>
      <c r="J1028" s="247">
        <v>8.11</v>
      </c>
      <c r="K1028" s="248"/>
      <c r="L1028" s="61">
        <v>73.680000000000007</v>
      </c>
    </row>
    <row r="1029" spans="1:12">
      <c r="A1029" s="59">
        <v>72620</v>
      </c>
      <c r="B1029" s="245" t="s">
        <v>1256</v>
      </c>
      <c r="C1029" s="245"/>
      <c r="D1029" s="245"/>
      <c r="E1029" s="245"/>
      <c r="F1029" s="245"/>
      <c r="G1029" s="246" t="s">
        <v>281</v>
      </c>
      <c r="H1029" s="246"/>
      <c r="I1029" s="61">
        <v>57.31</v>
      </c>
      <c r="J1029" s="247">
        <v>8.11</v>
      </c>
      <c r="K1029" s="248"/>
      <c r="L1029" s="61">
        <v>65.42</v>
      </c>
    </row>
    <row r="1030" spans="1:12">
      <c r="A1030" s="59">
        <v>72630</v>
      </c>
      <c r="B1030" s="245" t="s">
        <v>1257</v>
      </c>
      <c r="C1030" s="245"/>
      <c r="D1030" s="245"/>
      <c r="E1030" s="245"/>
      <c r="F1030" s="245"/>
      <c r="G1030" s="246" t="s">
        <v>383</v>
      </c>
      <c r="H1030" s="246"/>
      <c r="I1030" s="61">
        <v>13.36</v>
      </c>
      <c r="J1030" s="247">
        <v>7.3</v>
      </c>
      <c r="K1030" s="248"/>
      <c r="L1030" s="61">
        <v>20.66</v>
      </c>
    </row>
    <row r="1031" spans="1:12">
      <c r="A1031" s="59">
        <v>72637</v>
      </c>
      <c r="B1031" s="245" t="s">
        <v>1258</v>
      </c>
      <c r="C1031" s="245"/>
      <c r="D1031" s="245"/>
      <c r="E1031" s="245"/>
      <c r="F1031" s="245"/>
      <c r="G1031" s="246" t="s">
        <v>383</v>
      </c>
      <c r="H1031" s="246"/>
      <c r="I1031" s="61">
        <v>38.549999999999997</v>
      </c>
      <c r="J1031" s="249">
        <v>15.08</v>
      </c>
      <c r="K1031" s="248"/>
      <c r="L1031" s="61">
        <v>53.63</v>
      </c>
    </row>
    <row r="1032" spans="1:12">
      <c r="A1032" s="59">
        <v>72638</v>
      </c>
      <c r="B1032" s="245" t="s">
        <v>1259</v>
      </c>
      <c r="C1032" s="245"/>
      <c r="D1032" s="245"/>
      <c r="E1032" s="245"/>
      <c r="F1032" s="245"/>
      <c r="G1032" s="246" t="s">
        <v>281</v>
      </c>
      <c r="H1032" s="246"/>
      <c r="I1032" s="60">
        <v>8.75</v>
      </c>
      <c r="J1032" s="247">
        <v>3.89</v>
      </c>
      <c r="K1032" s="248"/>
      <c r="L1032" s="61">
        <v>12.64</v>
      </c>
    </row>
    <row r="1033" spans="1:12">
      <c r="A1033" s="59">
        <v>72640</v>
      </c>
      <c r="B1033" s="245" t="s">
        <v>1260</v>
      </c>
      <c r="C1033" s="245"/>
      <c r="D1033" s="245"/>
      <c r="E1033" s="245"/>
      <c r="F1033" s="245"/>
      <c r="G1033" s="246" t="s">
        <v>281</v>
      </c>
      <c r="H1033" s="246"/>
      <c r="I1033" s="61">
        <v>13.45</v>
      </c>
      <c r="J1033" s="247">
        <v>1.95</v>
      </c>
      <c r="K1033" s="248"/>
      <c r="L1033" s="61">
        <v>15.4</v>
      </c>
    </row>
    <row r="1034" spans="1:12">
      <c r="A1034" s="59">
        <v>72641</v>
      </c>
      <c r="B1034" s="245" t="s">
        <v>1261</v>
      </c>
      <c r="C1034" s="245"/>
      <c r="D1034" s="245"/>
      <c r="E1034" s="245"/>
      <c r="F1034" s="245"/>
      <c r="G1034" s="246" t="s">
        <v>281</v>
      </c>
      <c r="H1034" s="246"/>
      <c r="I1034" s="61">
        <v>17.440000000000001</v>
      </c>
      <c r="J1034" s="247">
        <v>2.4300000000000002</v>
      </c>
      <c r="K1034" s="248"/>
      <c r="L1034" s="61">
        <v>19.87</v>
      </c>
    </row>
    <row r="1035" spans="1:12">
      <c r="A1035" s="59">
        <v>72650</v>
      </c>
      <c r="B1035" s="245" t="s">
        <v>1262</v>
      </c>
      <c r="C1035" s="245"/>
      <c r="D1035" s="245"/>
      <c r="E1035" s="245"/>
      <c r="F1035" s="245"/>
      <c r="G1035" s="246" t="s">
        <v>281</v>
      </c>
      <c r="H1035" s="246"/>
      <c r="I1035" s="61">
        <v>25.06</v>
      </c>
      <c r="J1035" s="247">
        <v>1.95</v>
      </c>
      <c r="K1035" s="248"/>
      <c r="L1035" s="61">
        <v>27.01</v>
      </c>
    </row>
    <row r="1036" spans="1:12">
      <c r="A1036" s="59">
        <v>72660</v>
      </c>
      <c r="B1036" s="245" t="s">
        <v>1263</v>
      </c>
      <c r="C1036" s="245"/>
      <c r="D1036" s="245"/>
      <c r="E1036" s="245"/>
      <c r="F1036" s="245"/>
      <c r="G1036" s="246" t="s">
        <v>383</v>
      </c>
      <c r="H1036" s="246"/>
      <c r="I1036" s="60">
        <v>1.47</v>
      </c>
      <c r="J1036" s="247">
        <v>5.84</v>
      </c>
      <c r="K1036" s="248"/>
      <c r="L1036" s="60">
        <v>7.31</v>
      </c>
    </row>
    <row r="1037" spans="1:12">
      <c r="A1037" s="59">
        <v>72661</v>
      </c>
      <c r="B1037" s="245" t="s">
        <v>1264</v>
      </c>
      <c r="C1037" s="245"/>
      <c r="D1037" s="245"/>
      <c r="E1037" s="245"/>
      <c r="F1037" s="245"/>
      <c r="G1037" s="246" t="s">
        <v>383</v>
      </c>
      <c r="H1037" s="246"/>
      <c r="I1037" s="60">
        <v>2.62</v>
      </c>
      <c r="J1037" s="247">
        <v>5.84</v>
      </c>
      <c r="K1037" s="248"/>
      <c r="L1037" s="60">
        <v>8.4600000000000009</v>
      </c>
    </row>
    <row r="1038" spans="1:12">
      <c r="A1038" s="58">
        <v>170</v>
      </c>
      <c r="B1038" s="251" t="s">
        <v>1265</v>
      </c>
      <c r="C1038" s="251"/>
      <c r="D1038" s="251"/>
      <c r="E1038" s="251"/>
      <c r="F1038" s="251"/>
      <c r="G1038" s="252"/>
      <c r="H1038" s="251"/>
      <c r="I1038" s="253"/>
      <c r="J1038" s="253"/>
      <c r="K1038" s="251"/>
      <c r="L1038" s="253"/>
    </row>
    <row r="1039" spans="1:12">
      <c r="A1039" s="59">
        <v>80000</v>
      </c>
      <c r="B1039" s="245" t="s">
        <v>1266</v>
      </c>
      <c r="C1039" s="245"/>
      <c r="D1039" s="245"/>
      <c r="E1039" s="245"/>
      <c r="F1039" s="245"/>
      <c r="G1039" s="246"/>
      <c r="H1039" s="246"/>
      <c r="I1039" s="60">
        <v>0</v>
      </c>
      <c r="J1039" s="247">
        <v>0</v>
      </c>
      <c r="K1039" s="248"/>
      <c r="L1039" s="60">
        <v>0</v>
      </c>
    </row>
    <row r="1040" spans="1:12">
      <c r="A1040" s="59">
        <v>80500</v>
      </c>
      <c r="B1040" s="245" t="s">
        <v>1267</v>
      </c>
      <c r="C1040" s="245"/>
      <c r="D1040" s="245"/>
      <c r="E1040" s="245"/>
      <c r="F1040" s="245"/>
      <c r="G1040" s="246"/>
      <c r="H1040" s="246"/>
      <c r="I1040" s="60">
        <v>0</v>
      </c>
      <c r="J1040" s="247">
        <v>0</v>
      </c>
      <c r="K1040" s="248"/>
      <c r="L1040" s="60">
        <v>0</v>
      </c>
    </row>
    <row r="1041" spans="1:12">
      <c r="A1041" s="59">
        <v>80501</v>
      </c>
      <c r="B1041" s="245" t="s">
        <v>1268</v>
      </c>
      <c r="C1041" s="245"/>
      <c r="D1041" s="245"/>
      <c r="E1041" s="245"/>
      <c r="F1041" s="245"/>
      <c r="G1041" s="246"/>
      <c r="H1041" s="246"/>
      <c r="I1041" s="60">
        <v>0</v>
      </c>
      <c r="J1041" s="247">
        <v>0</v>
      </c>
      <c r="K1041" s="248"/>
      <c r="L1041" s="60">
        <v>0</v>
      </c>
    </row>
    <row r="1042" spans="1:12">
      <c r="A1042" s="59">
        <v>80502</v>
      </c>
      <c r="B1042" s="245" t="s">
        <v>259</v>
      </c>
      <c r="C1042" s="245"/>
      <c r="D1042" s="245"/>
      <c r="E1042" s="245"/>
      <c r="F1042" s="245"/>
      <c r="G1042" s="246" t="s">
        <v>281</v>
      </c>
      <c r="H1042" s="246"/>
      <c r="I1042" s="62">
        <v>130</v>
      </c>
      <c r="J1042" s="249">
        <v>20.68</v>
      </c>
      <c r="K1042" s="248"/>
      <c r="L1042" s="62">
        <v>150.68</v>
      </c>
    </row>
    <row r="1043" spans="1:12">
      <c r="A1043" s="59">
        <v>80503</v>
      </c>
      <c r="B1043" s="245" t="s">
        <v>1269</v>
      </c>
      <c r="C1043" s="245"/>
      <c r="D1043" s="245"/>
      <c r="E1043" s="245"/>
      <c r="F1043" s="245"/>
      <c r="G1043" s="246" t="s">
        <v>281</v>
      </c>
      <c r="H1043" s="246"/>
      <c r="I1043" s="61">
        <v>94</v>
      </c>
      <c r="J1043" s="249">
        <v>20.68</v>
      </c>
      <c r="K1043" s="248"/>
      <c r="L1043" s="62">
        <v>114.68</v>
      </c>
    </row>
    <row r="1044" spans="1:12">
      <c r="A1044" s="59">
        <v>80504</v>
      </c>
      <c r="B1044" s="245" t="s">
        <v>106</v>
      </c>
      <c r="C1044" s="245"/>
      <c r="D1044" s="245"/>
      <c r="E1044" s="245"/>
      <c r="F1044" s="245"/>
      <c r="G1044" s="246" t="s">
        <v>281</v>
      </c>
      <c r="H1044" s="246"/>
      <c r="I1044" s="62">
        <v>315.20999999999998</v>
      </c>
      <c r="J1044" s="249">
        <v>29.2</v>
      </c>
      <c r="K1044" s="248"/>
      <c r="L1044" s="62">
        <v>344.41</v>
      </c>
    </row>
    <row r="1045" spans="1:12">
      <c r="A1045" s="59">
        <v>80508</v>
      </c>
      <c r="B1045" s="245" t="s">
        <v>1270</v>
      </c>
      <c r="C1045" s="245"/>
      <c r="D1045" s="245"/>
      <c r="E1045" s="245"/>
      <c r="F1045" s="245"/>
      <c r="G1045" s="246" t="s">
        <v>281</v>
      </c>
      <c r="H1045" s="246"/>
      <c r="I1045" s="62">
        <v>283.58</v>
      </c>
      <c r="J1045" s="249">
        <v>48.66</v>
      </c>
      <c r="K1045" s="248"/>
      <c r="L1045" s="62">
        <v>332.24</v>
      </c>
    </row>
    <row r="1046" spans="1:12">
      <c r="A1046" s="59">
        <v>80510</v>
      </c>
      <c r="B1046" s="245" t="s">
        <v>1271</v>
      </c>
      <c r="C1046" s="245"/>
      <c r="D1046" s="245"/>
      <c r="E1046" s="245"/>
      <c r="F1046" s="245"/>
      <c r="G1046" s="246" t="s">
        <v>281</v>
      </c>
      <c r="H1046" s="246"/>
      <c r="I1046" s="60">
        <v>6.04</v>
      </c>
      <c r="J1046" s="247">
        <v>3.65</v>
      </c>
      <c r="K1046" s="248"/>
      <c r="L1046" s="60">
        <v>9.69</v>
      </c>
    </row>
    <row r="1047" spans="1:12">
      <c r="A1047" s="59">
        <v>80511</v>
      </c>
      <c r="B1047" s="245" t="s">
        <v>1272</v>
      </c>
      <c r="C1047" s="245"/>
      <c r="D1047" s="245"/>
      <c r="E1047" s="245"/>
      <c r="F1047" s="245"/>
      <c r="G1047" s="246" t="s">
        <v>281</v>
      </c>
      <c r="H1047" s="246"/>
      <c r="I1047" s="61">
        <v>26.44</v>
      </c>
      <c r="J1047" s="249">
        <v>24.33</v>
      </c>
      <c r="K1047" s="248"/>
      <c r="L1047" s="61">
        <v>50.77</v>
      </c>
    </row>
    <row r="1048" spans="1:12">
      <c r="A1048" s="59">
        <v>80512</v>
      </c>
      <c r="B1048" s="245" t="s">
        <v>1273</v>
      </c>
      <c r="C1048" s="245"/>
      <c r="D1048" s="245"/>
      <c r="E1048" s="245"/>
      <c r="F1048" s="245"/>
      <c r="G1048" s="246" t="s">
        <v>281</v>
      </c>
      <c r="H1048" s="246"/>
      <c r="I1048" s="60">
        <v>9.06</v>
      </c>
      <c r="J1048" s="247">
        <v>7.78</v>
      </c>
      <c r="K1048" s="248"/>
      <c r="L1048" s="61">
        <v>16.84</v>
      </c>
    </row>
    <row r="1049" spans="1:12">
      <c r="A1049" s="59">
        <v>80513</v>
      </c>
      <c r="B1049" s="245" t="s">
        <v>1274</v>
      </c>
      <c r="C1049" s="245"/>
      <c r="D1049" s="245"/>
      <c r="E1049" s="245"/>
      <c r="F1049" s="245"/>
      <c r="G1049" s="246" t="s">
        <v>281</v>
      </c>
      <c r="H1049" s="246"/>
      <c r="I1049" s="60">
        <v>6.18</v>
      </c>
      <c r="J1049" s="247">
        <v>7.78</v>
      </c>
      <c r="K1049" s="248"/>
      <c r="L1049" s="61">
        <v>13.96</v>
      </c>
    </row>
    <row r="1050" spans="1:12">
      <c r="A1050" s="59">
        <v>80514</v>
      </c>
      <c r="B1050" s="245" t="s">
        <v>1275</v>
      </c>
      <c r="C1050" s="245"/>
      <c r="D1050" s="245"/>
      <c r="E1050" s="245"/>
      <c r="F1050" s="245"/>
      <c r="G1050" s="246" t="s">
        <v>281</v>
      </c>
      <c r="H1050" s="246"/>
      <c r="I1050" s="61">
        <v>20.3</v>
      </c>
      <c r="J1050" s="247">
        <v>3.41</v>
      </c>
      <c r="K1050" s="248"/>
      <c r="L1050" s="61">
        <v>23.71</v>
      </c>
    </row>
    <row r="1051" spans="1:12">
      <c r="A1051" s="59">
        <v>80515</v>
      </c>
      <c r="B1051" s="245" t="s">
        <v>260</v>
      </c>
      <c r="C1051" s="245"/>
      <c r="D1051" s="245"/>
      <c r="E1051" s="245"/>
      <c r="F1051" s="245"/>
      <c r="G1051" s="246" t="s">
        <v>281</v>
      </c>
      <c r="H1051" s="246"/>
      <c r="I1051" s="62">
        <v>135.9</v>
      </c>
      <c r="J1051" s="249">
        <v>40.880000000000003</v>
      </c>
      <c r="K1051" s="248"/>
      <c r="L1051" s="62">
        <v>176.78</v>
      </c>
    </row>
    <row r="1052" spans="1:12">
      <c r="A1052" s="59">
        <v>80516</v>
      </c>
      <c r="B1052" s="245" t="s">
        <v>1276</v>
      </c>
      <c r="C1052" s="245"/>
      <c r="D1052" s="245"/>
      <c r="E1052" s="245"/>
      <c r="F1052" s="245"/>
      <c r="G1052" s="246" t="s">
        <v>281</v>
      </c>
      <c r="H1052" s="246"/>
      <c r="I1052" s="62">
        <v>115.3</v>
      </c>
      <c r="J1052" s="249">
        <v>40.880000000000003</v>
      </c>
      <c r="K1052" s="248"/>
      <c r="L1052" s="62">
        <v>156.18</v>
      </c>
    </row>
    <row r="1053" spans="1:12">
      <c r="A1053" s="59">
        <v>80517</v>
      </c>
      <c r="B1053" s="245" t="s">
        <v>1277</v>
      </c>
      <c r="C1053" s="245"/>
      <c r="D1053" s="245"/>
      <c r="E1053" s="245"/>
      <c r="F1053" s="245"/>
      <c r="G1053" s="246" t="s">
        <v>281</v>
      </c>
      <c r="H1053" s="246"/>
      <c r="I1053" s="62">
        <v>204.3</v>
      </c>
      <c r="J1053" s="249">
        <v>40.880000000000003</v>
      </c>
      <c r="K1053" s="248"/>
      <c r="L1053" s="62">
        <v>245.18</v>
      </c>
    </row>
    <row r="1054" spans="1:12">
      <c r="A1054" s="59">
        <v>80518</v>
      </c>
      <c r="B1054" s="245" t="s">
        <v>1278</v>
      </c>
      <c r="C1054" s="245"/>
      <c r="D1054" s="245"/>
      <c r="E1054" s="245"/>
      <c r="F1054" s="245"/>
      <c r="G1054" s="246" t="s">
        <v>281</v>
      </c>
      <c r="H1054" s="246"/>
      <c r="I1054" s="61">
        <v>73.760000000000005</v>
      </c>
      <c r="J1054" s="249">
        <v>53.04</v>
      </c>
      <c r="K1054" s="248"/>
      <c r="L1054" s="62">
        <v>126.8</v>
      </c>
    </row>
    <row r="1055" spans="1:12">
      <c r="A1055" s="59">
        <v>80520</v>
      </c>
      <c r="B1055" s="245" t="s">
        <v>1279</v>
      </c>
      <c r="C1055" s="245"/>
      <c r="D1055" s="245"/>
      <c r="E1055" s="245"/>
      <c r="F1055" s="245"/>
      <c r="G1055" s="246" t="s">
        <v>1280</v>
      </c>
      <c r="H1055" s="246"/>
      <c r="I1055" s="60">
        <v>9.7899999999999991</v>
      </c>
      <c r="J1055" s="247">
        <v>4.87</v>
      </c>
      <c r="K1055" s="248"/>
      <c r="L1055" s="61">
        <v>14.66</v>
      </c>
    </row>
    <row r="1056" spans="1:12">
      <c r="A1056" s="59">
        <v>80525</v>
      </c>
      <c r="B1056" s="245" t="s">
        <v>1281</v>
      </c>
      <c r="C1056" s="245"/>
      <c r="D1056" s="245"/>
      <c r="E1056" s="245"/>
      <c r="F1056" s="245"/>
      <c r="G1056" s="246" t="s">
        <v>281</v>
      </c>
      <c r="H1056" s="246"/>
      <c r="I1056" s="61">
        <v>19</v>
      </c>
      <c r="J1056" s="247">
        <v>1.52</v>
      </c>
      <c r="K1056" s="248"/>
      <c r="L1056" s="61">
        <v>20.52</v>
      </c>
    </row>
    <row r="1057" spans="1:12">
      <c r="A1057" s="59">
        <v>80526</v>
      </c>
      <c r="B1057" s="245" t="s">
        <v>115</v>
      </c>
      <c r="C1057" s="245"/>
      <c r="D1057" s="245"/>
      <c r="E1057" s="245"/>
      <c r="F1057" s="245"/>
      <c r="G1057" s="246" t="s">
        <v>281</v>
      </c>
      <c r="H1057" s="246"/>
      <c r="I1057" s="61">
        <v>85</v>
      </c>
      <c r="J1057" s="247">
        <v>1.52</v>
      </c>
      <c r="K1057" s="248"/>
      <c r="L1057" s="61">
        <v>86.52</v>
      </c>
    </row>
    <row r="1058" spans="1:12">
      <c r="A1058" s="59">
        <v>80530</v>
      </c>
      <c r="B1058" s="245" t="s">
        <v>1282</v>
      </c>
      <c r="C1058" s="245"/>
      <c r="D1058" s="245"/>
      <c r="E1058" s="245"/>
      <c r="F1058" s="245"/>
      <c r="G1058" s="246" t="s">
        <v>281</v>
      </c>
      <c r="H1058" s="246"/>
      <c r="I1058" s="61">
        <v>22.2</v>
      </c>
      <c r="J1058" s="249">
        <v>12.17</v>
      </c>
      <c r="K1058" s="248"/>
      <c r="L1058" s="61">
        <v>34.369999999999997</v>
      </c>
    </row>
    <row r="1059" spans="1:12">
      <c r="A1059" s="59">
        <v>80531</v>
      </c>
      <c r="B1059" s="245" t="s">
        <v>1283</v>
      </c>
      <c r="C1059" s="245"/>
      <c r="D1059" s="245"/>
      <c r="E1059" s="245"/>
      <c r="F1059" s="245"/>
      <c r="G1059" s="246" t="s">
        <v>281</v>
      </c>
      <c r="H1059" s="246"/>
      <c r="I1059" s="61">
        <v>10</v>
      </c>
      <c r="J1059" s="247">
        <v>6.08</v>
      </c>
      <c r="K1059" s="248"/>
      <c r="L1059" s="61">
        <v>16.079999999999998</v>
      </c>
    </row>
    <row r="1060" spans="1:12">
      <c r="A1060" s="59">
        <v>80532</v>
      </c>
      <c r="B1060" s="245" t="s">
        <v>116</v>
      </c>
      <c r="C1060" s="245"/>
      <c r="D1060" s="245"/>
      <c r="E1060" s="245"/>
      <c r="F1060" s="245"/>
      <c r="G1060" s="246" t="s">
        <v>281</v>
      </c>
      <c r="H1060" s="246"/>
      <c r="I1060" s="61">
        <v>34</v>
      </c>
      <c r="J1060" s="247">
        <v>8.52</v>
      </c>
      <c r="K1060" s="248"/>
      <c r="L1060" s="61">
        <v>42.52</v>
      </c>
    </row>
    <row r="1061" spans="1:12">
      <c r="A1061" s="59">
        <v>80540</v>
      </c>
      <c r="B1061" s="245" t="s">
        <v>1284</v>
      </c>
      <c r="C1061" s="245"/>
      <c r="D1061" s="245"/>
      <c r="E1061" s="245"/>
      <c r="F1061" s="245"/>
      <c r="G1061" s="246"/>
      <c r="H1061" s="246"/>
      <c r="I1061" s="60">
        <v>0</v>
      </c>
      <c r="J1061" s="247">
        <v>0</v>
      </c>
      <c r="K1061" s="248"/>
      <c r="L1061" s="60">
        <v>0</v>
      </c>
    </row>
    <row r="1062" spans="1:12">
      <c r="A1062" s="59">
        <v>80541</v>
      </c>
      <c r="B1062" s="245" t="s">
        <v>1285</v>
      </c>
      <c r="C1062" s="245"/>
      <c r="D1062" s="245"/>
      <c r="E1062" s="245"/>
      <c r="F1062" s="245"/>
      <c r="G1062" s="246" t="s">
        <v>281</v>
      </c>
      <c r="H1062" s="246"/>
      <c r="I1062" s="62">
        <v>132.69999999999999</v>
      </c>
      <c r="J1062" s="249">
        <v>14.6</v>
      </c>
      <c r="K1062" s="248"/>
      <c r="L1062" s="62">
        <v>147.30000000000001</v>
      </c>
    </row>
    <row r="1063" spans="1:12">
      <c r="A1063" s="59">
        <v>80542</v>
      </c>
      <c r="B1063" s="245" t="s">
        <v>1286</v>
      </c>
      <c r="C1063" s="245"/>
      <c r="D1063" s="245"/>
      <c r="E1063" s="245"/>
      <c r="F1063" s="245"/>
      <c r="G1063" s="246" t="s">
        <v>281</v>
      </c>
      <c r="H1063" s="246"/>
      <c r="I1063" s="61">
        <v>63.9</v>
      </c>
      <c r="J1063" s="249">
        <v>12.17</v>
      </c>
      <c r="K1063" s="248"/>
      <c r="L1063" s="61">
        <v>76.069999999999993</v>
      </c>
    </row>
    <row r="1064" spans="1:12">
      <c r="A1064" s="59">
        <v>80543</v>
      </c>
      <c r="B1064" s="245" t="s">
        <v>1287</v>
      </c>
      <c r="C1064" s="245"/>
      <c r="D1064" s="245"/>
      <c r="E1064" s="245"/>
      <c r="F1064" s="245"/>
      <c r="G1064" s="246" t="s">
        <v>281</v>
      </c>
      <c r="H1064" s="246"/>
      <c r="I1064" s="61">
        <v>97</v>
      </c>
      <c r="J1064" s="249">
        <v>14.6</v>
      </c>
      <c r="K1064" s="248"/>
      <c r="L1064" s="62">
        <v>111.6</v>
      </c>
    </row>
    <row r="1065" spans="1:12">
      <c r="A1065" s="59">
        <v>80544</v>
      </c>
      <c r="B1065" s="245" t="s">
        <v>1288</v>
      </c>
      <c r="C1065" s="245"/>
      <c r="D1065" s="245"/>
      <c r="E1065" s="245"/>
      <c r="F1065" s="245"/>
      <c r="G1065" s="246" t="s">
        <v>281</v>
      </c>
      <c r="H1065" s="246"/>
      <c r="I1065" s="61">
        <v>50</v>
      </c>
      <c r="J1065" s="249">
        <v>12.17</v>
      </c>
      <c r="K1065" s="248"/>
      <c r="L1065" s="61">
        <v>62.17</v>
      </c>
    </row>
    <row r="1066" spans="1:12">
      <c r="A1066" s="59">
        <v>80550</v>
      </c>
      <c r="B1066" s="245" t="s">
        <v>1289</v>
      </c>
      <c r="C1066" s="245"/>
      <c r="D1066" s="245"/>
      <c r="E1066" s="245"/>
      <c r="F1066" s="245"/>
      <c r="G1066" s="246" t="s">
        <v>1290</v>
      </c>
      <c r="H1066" s="246"/>
      <c r="I1066" s="60">
        <v>5.5</v>
      </c>
      <c r="J1066" s="247">
        <v>3.65</v>
      </c>
      <c r="K1066" s="248"/>
      <c r="L1066" s="60">
        <v>9.15</v>
      </c>
    </row>
    <row r="1067" spans="1:12">
      <c r="A1067" s="59">
        <v>80555</v>
      </c>
      <c r="B1067" s="245" t="s">
        <v>117</v>
      </c>
      <c r="C1067" s="245"/>
      <c r="D1067" s="245"/>
      <c r="E1067" s="245"/>
      <c r="F1067" s="245"/>
      <c r="G1067" s="246" t="s">
        <v>281</v>
      </c>
      <c r="H1067" s="246"/>
      <c r="I1067" s="61">
        <v>19.54</v>
      </c>
      <c r="J1067" s="247">
        <v>6.08</v>
      </c>
      <c r="K1067" s="248"/>
      <c r="L1067" s="61">
        <v>25.62</v>
      </c>
    </row>
    <row r="1068" spans="1:12">
      <c r="A1068" s="59">
        <v>80556</v>
      </c>
      <c r="B1068" s="245" t="s">
        <v>1291</v>
      </c>
      <c r="C1068" s="245"/>
      <c r="D1068" s="245"/>
      <c r="E1068" s="245"/>
      <c r="F1068" s="245"/>
      <c r="G1068" s="246" t="s">
        <v>281</v>
      </c>
      <c r="H1068" s="246"/>
      <c r="I1068" s="60">
        <v>4.54</v>
      </c>
      <c r="J1068" s="247">
        <v>6.08</v>
      </c>
      <c r="K1068" s="248"/>
      <c r="L1068" s="61">
        <v>10.62</v>
      </c>
    </row>
    <row r="1069" spans="1:12">
      <c r="A1069" s="59">
        <v>80560</v>
      </c>
      <c r="B1069" s="245" t="s">
        <v>1292</v>
      </c>
      <c r="C1069" s="245"/>
      <c r="D1069" s="245"/>
      <c r="E1069" s="245"/>
      <c r="F1069" s="245"/>
      <c r="G1069" s="246" t="s">
        <v>281</v>
      </c>
      <c r="H1069" s="246"/>
      <c r="I1069" s="62">
        <v>105.04</v>
      </c>
      <c r="J1069" s="247">
        <v>8.76</v>
      </c>
      <c r="K1069" s="248"/>
      <c r="L1069" s="62">
        <v>113.8</v>
      </c>
    </row>
    <row r="1070" spans="1:12">
      <c r="A1070" s="59">
        <v>80561</v>
      </c>
      <c r="B1070" s="245" t="s">
        <v>1293</v>
      </c>
      <c r="C1070" s="245"/>
      <c r="D1070" s="245"/>
      <c r="E1070" s="245"/>
      <c r="F1070" s="245"/>
      <c r="G1070" s="246" t="s">
        <v>281</v>
      </c>
      <c r="H1070" s="246"/>
      <c r="I1070" s="61">
        <v>12.77</v>
      </c>
      <c r="J1070" s="247">
        <v>8.76</v>
      </c>
      <c r="K1070" s="248"/>
      <c r="L1070" s="61">
        <v>21.53</v>
      </c>
    </row>
    <row r="1071" spans="1:12">
      <c r="A1071" s="59">
        <v>80562</v>
      </c>
      <c r="B1071" s="245" t="s">
        <v>1294</v>
      </c>
      <c r="C1071" s="245"/>
      <c r="D1071" s="245"/>
      <c r="E1071" s="245"/>
      <c r="F1071" s="245"/>
      <c r="G1071" s="246" t="s">
        <v>281</v>
      </c>
      <c r="H1071" s="246"/>
      <c r="I1071" s="61">
        <v>10.07</v>
      </c>
      <c r="J1071" s="247">
        <v>8.76</v>
      </c>
      <c r="K1071" s="248"/>
      <c r="L1071" s="61">
        <v>18.829999999999998</v>
      </c>
    </row>
    <row r="1072" spans="1:12">
      <c r="A1072" s="59">
        <v>80563</v>
      </c>
      <c r="B1072" s="245" t="s">
        <v>118</v>
      </c>
      <c r="C1072" s="245"/>
      <c r="D1072" s="245"/>
      <c r="E1072" s="245"/>
      <c r="F1072" s="245"/>
      <c r="G1072" s="246" t="s">
        <v>281</v>
      </c>
      <c r="H1072" s="246"/>
      <c r="I1072" s="61">
        <v>35.07</v>
      </c>
      <c r="J1072" s="247">
        <v>8.76</v>
      </c>
      <c r="K1072" s="248"/>
      <c r="L1072" s="61">
        <v>43.83</v>
      </c>
    </row>
    <row r="1073" spans="1:12">
      <c r="A1073" s="59">
        <v>80564</v>
      </c>
      <c r="B1073" s="245" t="s">
        <v>1295</v>
      </c>
      <c r="C1073" s="245"/>
      <c r="D1073" s="245"/>
      <c r="E1073" s="245"/>
      <c r="F1073" s="245"/>
      <c r="G1073" s="246" t="s">
        <v>334</v>
      </c>
      <c r="H1073" s="246"/>
      <c r="I1073" s="61">
        <v>19.97</v>
      </c>
      <c r="J1073" s="247">
        <v>8.76</v>
      </c>
      <c r="K1073" s="248"/>
      <c r="L1073" s="61">
        <v>28.73</v>
      </c>
    </row>
    <row r="1074" spans="1:12">
      <c r="A1074" s="59">
        <v>80570</v>
      </c>
      <c r="B1074" s="245" t="s">
        <v>110</v>
      </c>
      <c r="C1074" s="245"/>
      <c r="D1074" s="245"/>
      <c r="E1074" s="245"/>
      <c r="F1074" s="245"/>
      <c r="G1074" s="246" t="s">
        <v>281</v>
      </c>
      <c r="H1074" s="246"/>
      <c r="I1074" s="61">
        <v>61.04</v>
      </c>
      <c r="J1074" s="247">
        <v>2.84</v>
      </c>
      <c r="K1074" s="248"/>
      <c r="L1074" s="61">
        <v>63.88</v>
      </c>
    </row>
    <row r="1075" spans="1:12">
      <c r="A1075" s="59">
        <v>80571</v>
      </c>
      <c r="B1075" s="245" t="s">
        <v>1296</v>
      </c>
      <c r="C1075" s="245"/>
      <c r="D1075" s="245"/>
      <c r="E1075" s="245"/>
      <c r="F1075" s="245"/>
      <c r="G1075" s="246" t="s">
        <v>281</v>
      </c>
      <c r="H1075" s="246"/>
      <c r="I1075" s="61">
        <v>34.39</v>
      </c>
      <c r="J1075" s="247">
        <v>2.84</v>
      </c>
      <c r="K1075" s="248"/>
      <c r="L1075" s="61">
        <v>37.229999999999997</v>
      </c>
    </row>
    <row r="1076" spans="1:12">
      <c r="A1076" s="59">
        <v>80580</v>
      </c>
      <c r="B1076" s="245" t="s">
        <v>1297</v>
      </c>
      <c r="C1076" s="245"/>
      <c r="D1076" s="245"/>
      <c r="E1076" s="245"/>
      <c r="F1076" s="245"/>
      <c r="G1076" s="246" t="s">
        <v>281</v>
      </c>
      <c r="H1076" s="246"/>
      <c r="I1076" s="61">
        <v>34</v>
      </c>
      <c r="J1076" s="247">
        <v>3.65</v>
      </c>
      <c r="K1076" s="248"/>
      <c r="L1076" s="61">
        <v>37.65</v>
      </c>
    </row>
    <row r="1077" spans="1:12">
      <c r="A1077" s="59">
        <v>80581</v>
      </c>
      <c r="B1077" s="245" t="s">
        <v>119</v>
      </c>
      <c r="C1077" s="245"/>
      <c r="D1077" s="245"/>
      <c r="E1077" s="245"/>
      <c r="F1077" s="245"/>
      <c r="G1077" s="246" t="s">
        <v>281</v>
      </c>
      <c r="H1077" s="246"/>
      <c r="I1077" s="60">
        <v>4.3</v>
      </c>
      <c r="J1077" s="247">
        <v>3.65</v>
      </c>
      <c r="K1077" s="248"/>
      <c r="L1077" s="60">
        <v>7.95</v>
      </c>
    </row>
    <row r="1078" spans="1:12">
      <c r="A1078" s="59">
        <v>80587</v>
      </c>
      <c r="B1078" s="245" t="s">
        <v>107</v>
      </c>
      <c r="C1078" s="245"/>
      <c r="D1078" s="245"/>
      <c r="E1078" s="245"/>
      <c r="F1078" s="245"/>
      <c r="G1078" s="246" t="s">
        <v>334</v>
      </c>
      <c r="H1078" s="246"/>
      <c r="I1078" s="61">
        <v>60</v>
      </c>
      <c r="J1078" s="247">
        <v>8.27</v>
      </c>
      <c r="K1078" s="248"/>
      <c r="L1078" s="61">
        <v>68.27</v>
      </c>
    </row>
    <row r="1079" spans="1:12">
      <c r="A1079" s="59">
        <v>80590</v>
      </c>
      <c r="B1079" s="245" t="s">
        <v>1298</v>
      </c>
      <c r="C1079" s="245"/>
      <c r="D1079" s="245"/>
      <c r="E1079" s="245"/>
      <c r="F1079" s="245"/>
      <c r="G1079" s="246" t="s">
        <v>281</v>
      </c>
      <c r="H1079" s="246"/>
      <c r="I1079" s="61">
        <v>60</v>
      </c>
      <c r="J1079" s="247">
        <v>8.27</v>
      </c>
      <c r="K1079" s="248"/>
      <c r="L1079" s="61">
        <v>68.27</v>
      </c>
    </row>
    <row r="1080" spans="1:12">
      <c r="A1080" s="59">
        <v>80591</v>
      </c>
      <c r="B1080" s="245" t="s">
        <v>1299</v>
      </c>
      <c r="C1080" s="245"/>
      <c r="D1080" s="245"/>
      <c r="E1080" s="245"/>
      <c r="F1080" s="245"/>
      <c r="G1080" s="246" t="s">
        <v>281</v>
      </c>
      <c r="H1080" s="246"/>
      <c r="I1080" s="61">
        <v>53</v>
      </c>
      <c r="J1080" s="247">
        <v>8.27</v>
      </c>
      <c r="K1080" s="248"/>
      <c r="L1080" s="61">
        <v>61.27</v>
      </c>
    </row>
    <row r="1081" spans="1:12">
      <c r="A1081" s="59">
        <v>80600</v>
      </c>
      <c r="B1081" s="245" t="s">
        <v>1300</v>
      </c>
      <c r="C1081" s="245"/>
      <c r="D1081" s="245"/>
      <c r="E1081" s="245"/>
      <c r="F1081" s="245"/>
      <c r="G1081" s="246"/>
      <c r="H1081" s="246"/>
      <c r="I1081" s="60">
        <v>0</v>
      </c>
      <c r="J1081" s="247">
        <v>0</v>
      </c>
      <c r="K1081" s="248"/>
      <c r="L1081" s="60">
        <v>0</v>
      </c>
    </row>
    <row r="1082" spans="1:12">
      <c r="A1082" s="59">
        <v>80601</v>
      </c>
      <c r="B1082" s="245" t="s">
        <v>108</v>
      </c>
      <c r="C1082" s="245"/>
      <c r="D1082" s="245"/>
      <c r="E1082" s="245"/>
      <c r="F1082" s="245"/>
      <c r="G1082" s="246" t="s">
        <v>281</v>
      </c>
      <c r="H1082" s="246"/>
      <c r="I1082" s="62">
        <v>190</v>
      </c>
      <c r="J1082" s="249">
        <v>12.17</v>
      </c>
      <c r="K1082" s="248"/>
      <c r="L1082" s="62">
        <v>202.17</v>
      </c>
    </row>
    <row r="1083" spans="1:12">
      <c r="A1083" s="59">
        <v>80610</v>
      </c>
      <c r="B1083" s="245" t="s">
        <v>120</v>
      </c>
      <c r="C1083" s="245"/>
      <c r="D1083" s="245"/>
      <c r="E1083" s="245"/>
      <c r="F1083" s="245"/>
      <c r="G1083" s="246" t="s">
        <v>281</v>
      </c>
      <c r="H1083" s="246"/>
      <c r="I1083" s="61">
        <v>43</v>
      </c>
      <c r="J1083" s="249">
        <v>21.9</v>
      </c>
      <c r="K1083" s="248"/>
      <c r="L1083" s="61">
        <v>64.900000000000006</v>
      </c>
    </row>
    <row r="1084" spans="1:12">
      <c r="A1084" s="59">
        <v>80613</v>
      </c>
      <c r="B1084" s="245" t="s">
        <v>1301</v>
      </c>
      <c r="C1084" s="245"/>
      <c r="D1084" s="245"/>
      <c r="E1084" s="245"/>
      <c r="F1084" s="245"/>
      <c r="G1084" s="246" t="s">
        <v>281</v>
      </c>
      <c r="H1084" s="246"/>
      <c r="I1084" s="61">
        <v>90.04</v>
      </c>
      <c r="J1084" s="247">
        <v>9.73</v>
      </c>
      <c r="K1084" s="248"/>
      <c r="L1084" s="61">
        <v>99.77</v>
      </c>
    </row>
    <row r="1085" spans="1:12">
      <c r="A1085" s="59">
        <v>80620</v>
      </c>
      <c r="B1085" s="245" t="s">
        <v>1302</v>
      </c>
      <c r="C1085" s="245"/>
      <c r="D1085" s="245"/>
      <c r="E1085" s="245"/>
      <c r="F1085" s="245"/>
      <c r="G1085" s="246" t="s">
        <v>281</v>
      </c>
      <c r="H1085" s="246"/>
      <c r="I1085" s="60">
        <v>5.93</v>
      </c>
      <c r="J1085" s="247">
        <v>4.87</v>
      </c>
      <c r="K1085" s="248"/>
      <c r="L1085" s="61">
        <v>10.8</v>
      </c>
    </row>
    <row r="1086" spans="1:12">
      <c r="A1086" s="59">
        <v>80621</v>
      </c>
      <c r="B1086" s="245" t="s">
        <v>111</v>
      </c>
      <c r="C1086" s="245"/>
      <c r="D1086" s="245"/>
      <c r="E1086" s="245"/>
      <c r="F1086" s="245"/>
      <c r="G1086" s="246" t="s">
        <v>281</v>
      </c>
      <c r="H1086" s="246"/>
      <c r="I1086" s="62">
        <v>110.15</v>
      </c>
      <c r="J1086" s="249">
        <v>14.84</v>
      </c>
      <c r="K1086" s="248"/>
      <c r="L1086" s="62">
        <v>124.99</v>
      </c>
    </row>
    <row r="1087" spans="1:12">
      <c r="A1087" s="59">
        <v>80650</v>
      </c>
      <c r="B1087" s="245" t="s">
        <v>1303</v>
      </c>
      <c r="C1087" s="245"/>
      <c r="D1087" s="245"/>
      <c r="E1087" s="245"/>
      <c r="F1087" s="245"/>
      <c r="G1087" s="246"/>
      <c r="H1087" s="246"/>
      <c r="I1087" s="60">
        <v>0</v>
      </c>
      <c r="J1087" s="247">
        <v>0</v>
      </c>
      <c r="K1087" s="248"/>
      <c r="L1087" s="60">
        <v>0</v>
      </c>
    </row>
    <row r="1088" spans="1:12">
      <c r="A1088" s="59">
        <v>80651</v>
      </c>
      <c r="B1088" s="245" t="s">
        <v>1304</v>
      </c>
      <c r="C1088" s="245"/>
      <c r="D1088" s="245"/>
      <c r="E1088" s="245"/>
      <c r="F1088" s="245"/>
      <c r="G1088" s="246" t="s">
        <v>281</v>
      </c>
      <c r="H1088" s="246"/>
      <c r="I1088" s="62">
        <v>120.66</v>
      </c>
      <c r="J1088" s="249">
        <v>24.33</v>
      </c>
      <c r="K1088" s="248"/>
      <c r="L1088" s="62">
        <v>144.99</v>
      </c>
    </row>
    <row r="1089" spans="1:12">
      <c r="A1089" s="59">
        <v>80652</v>
      </c>
      <c r="B1089" s="245" t="s">
        <v>1305</v>
      </c>
      <c r="C1089" s="245"/>
      <c r="D1089" s="245"/>
      <c r="E1089" s="245"/>
      <c r="F1089" s="245"/>
      <c r="G1089" s="246" t="s">
        <v>281</v>
      </c>
      <c r="H1089" s="246"/>
      <c r="I1089" s="62">
        <v>243.61</v>
      </c>
      <c r="J1089" s="249">
        <v>36.5</v>
      </c>
      <c r="K1089" s="248"/>
      <c r="L1089" s="62">
        <v>280.11</v>
      </c>
    </row>
    <row r="1090" spans="1:12">
      <c r="A1090" s="59">
        <v>80656</v>
      </c>
      <c r="B1090" s="245" t="s">
        <v>112</v>
      </c>
      <c r="C1090" s="245"/>
      <c r="D1090" s="245"/>
      <c r="E1090" s="245"/>
      <c r="F1090" s="245"/>
      <c r="G1090" s="246" t="s">
        <v>334</v>
      </c>
      <c r="H1090" s="246"/>
      <c r="I1090" s="61">
        <v>69.040000000000006</v>
      </c>
      <c r="J1090" s="247">
        <v>2.84</v>
      </c>
      <c r="K1090" s="248"/>
      <c r="L1090" s="61">
        <v>71.88</v>
      </c>
    </row>
    <row r="1091" spans="1:12">
      <c r="A1091" s="59">
        <v>80660</v>
      </c>
      <c r="B1091" s="245" t="s">
        <v>1306</v>
      </c>
      <c r="C1091" s="245"/>
      <c r="D1091" s="245"/>
      <c r="E1091" s="245"/>
      <c r="F1091" s="245"/>
      <c r="G1091" s="246" t="s">
        <v>281</v>
      </c>
      <c r="H1091" s="246"/>
      <c r="I1091" s="61">
        <v>59.04</v>
      </c>
      <c r="J1091" s="247">
        <v>2.84</v>
      </c>
      <c r="K1091" s="248"/>
      <c r="L1091" s="61">
        <v>61.88</v>
      </c>
    </row>
    <row r="1092" spans="1:12">
      <c r="A1092" s="59">
        <v>80661</v>
      </c>
      <c r="B1092" s="245" t="s">
        <v>1307</v>
      </c>
      <c r="C1092" s="245"/>
      <c r="D1092" s="245"/>
      <c r="E1092" s="245"/>
      <c r="F1092" s="245"/>
      <c r="G1092" s="246" t="s">
        <v>281</v>
      </c>
      <c r="H1092" s="246"/>
      <c r="I1092" s="61">
        <v>39.04</v>
      </c>
      <c r="J1092" s="247">
        <v>2.84</v>
      </c>
      <c r="K1092" s="248"/>
      <c r="L1092" s="61">
        <v>41.88</v>
      </c>
    </row>
    <row r="1093" spans="1:12">
      <c r="A1093" s="59">
        <v>80670</v>
      </c>
      <c r="B1093" s="245" t="s">
        <v>121</v>
      </c>
      <c r="C1093" s="245"/>
      <c r="D1093" s="245"/>
      <c r="E1093" s="245"/>
      <c r="F1093" s="245"/>
      <c r="G1093" s="246" t="s">
        <v>281</v>
      </c>
      <c r="H1093" s="246"/>
      <c r="I1093" s="61">
        <v>90.07</v>
      </c>
      <c r="J1093" s="247">
        <v>8.76</v>
      </c>
      <c r="K1093" s="248"/>
      <c r="L1093" s="61">
        <v>98.83</v>
      </c>
    </row>
    <row r="1094" spans="1:12">
      <c r="A1094" s="59">
        <v>80671</v>
      </c>
      <c r="B1094" s="245" t="s">
        <v>1308</v>
      </c>
      <c r="C1094" s="245"/>
      <c r="D1094" s="245"/>
      <c r="E1094" s="245"/>
      <c r="F1094" s="245"/>
      <c r="G1094" s="246" t="s">
        <v>281</v>
      </c>
      <c r="H1094" s="246"/>
      <c r="I1094" s="61">
        <v>10.07</v>
      </c>
      <c r="J1094" s="247">
        <v>8.76</v>
      </c>
      <c r="K1094" s="248"/>
      <c r="L1094" s="61">
        <v>18.829999999999998</v>
      </c>
    </row>
    <row r="1095" spans="1:12">
      <c r="A1095" s="59">
        <v>80672</v>
      </c>
      <c r="B1095" s="245" t="s">
        <v>1309</v>
      </c>
      <c r="C1095" s="245"/>
      <c r="D1095" s="245"/>
      <c r="E1095" s="245"/>
      <c r="F1095" s="245"/>
      <c r="G1095" s="246" t="s">
        <v>281</v>
      </c>
      <c r="H1095" s="246"/>
      <c r="I1095" s="61">
        <v>46.07</v>
      </c>
      <c r="J1095" s="247">
        <v>8.76</v>
      </c>
      <c r="K1095" s="248"/>
      <c r="L1095" s="61">
        <v>54.83</v>
      </c>
    </row>
    <row r="1096" spans="1:12">
      <c r="A1096" s="59">
        <v>80680</v>
      </c>
      <c r="B1096" s="245" t="s">
        <v>122</v>
      </c>
      <c r="C1096" s="245"/>
      <c r="D1096" s="245"/>
      <c r="E1096" s="245"/>
      <c r="F1096" s="245"/>
      <c r="G1096" s="246" t="s">
        <v>281</v>
      </c>
      <c r="H1096" s="246"/>
      <c r="I1096" s="61">
        <v>25.07</v>
      </c>
      <c r="J1096" s="247">
        <v>5.35</v>
      </c>
      <c r="K1096" s="248"/>
      <c r="L1096" s="61">
        <v>30.42</v>
      </c>
    </row>
    <row r="1097" spans="1:12">
      <c r="A1097" s="59">
        <v>80681</v>
      </c>
      <c r="B1097" s="245" t="s">
        <v>1310</v>
      </c>
      <c r="C1097" s="245"/>
      <c r="D1097" s="245"/>
      <c r="E1097" s="245"/>
      <c r="F1097" s="245"/>
      <c r="G1097" s="246" t="s">
        <v>281</v>
      </c>
      <c r="H1097" s="246"/>
      <c r="I1097" s="61">
        <v>18</v>
      </c>
      <c r="J1097" s="247">
        <v>5.35</v>
      </c>
      <c r="K1097" s="248"/>
      <c r="L1097" s="61">
        <v>23.35</v>
      </c>
    </row>
    <row r="1098" spans="1:12">
      <c r="A1098" s="59">
        <v>80686</v>
      </c>
      <c r="B1098" s="245" t="s">
        <v>1311</v>
      </c>
      <c r="C1098" s="245"/>
      <c r="D1098" s="245"/>
      <c r="E1098" s="245"/>
      <c r="F1098" s="245"/>
      <c r="G1098" s="246" t="s">
        <v>281</v>
      </c>
      <c r="H1098" s="246"/>
      <c r="I1098" s="62">
        <v>250</v>
      </c>
      <c r="J1098" s="247">
        <v>8.27</v>
      </c>
      <c r="K1098" s="248"/>
      <c r="L1098" s="62">
        <v>258.27</v>
      </c>
    </row>
    <row r="1099" spans="1:12">
      <c r="A1099" s="59">
        <v>80687</v>
      </c>
      <c r="B1099" s="245" t="s">
        <v>1312</v>
      </c>
      <c r="C1099" s="245"/>
      <c r="D1099" s="245"/>
      <c r="E1099" s="245"/>
      <c r="F1099" s="245"/>
      <c r="G1099" s="246" t="s">
        <v>281</v>
      </c>
      <c r="H1099" s="246"/>
      <c r="I1099" s="62">
        <v>220</v>
      </c>
      <c r="J1099" s="247">
        <v>8.27</v>
      </c>
      <c r="K1099" s="248"/>
      <c r="L1099" s="62">
        <v>228.27</v>
      </c>
    </row>
    <row r="1100" spans="1:12">
      <c r="A1100" s="59">
        <v>80688</v>
      </c>
      <c r="B1100" s="245" t="s">
        <v>113</v>
      </c>
      <c r="C1100" s="245"/>
      <c r="D1100" s="245"/>
      <c r="E1100" s="245"/>
      <c r="F1100" s="245"/>
      <c r="G1100" s="246" t="s">
        <v>281</v>
      </c>
      <c r="H1100" s="246"/>
      <c r="I1100" s="62">
        <v>235</v>
      </c>
      <c r="J1100" s="247">
        <v>8.27</v>
      </c>
      <c r="K1100" s="248"/>
      <c r="L1100" s="62">
        <v>243.27</v>
      </c>
    </row>
    <row r="1101" spans="1:12">
      <c r="A1101" s="59">
        <v>80689</v>
      </c>
      <c r="B1101" s="245" t="s">
        <v>1313</v>
      </c>
      <c r="C1101" s="245"/>
      <c r="D1101" s="245"/>
      <c r="E1101" s="245"/>
      <c r="F1101" s="245"/>
      <c r="G1101" s="246" t="s">
        <v>281</v>
      </c>
      <c r="H1101" s="246"/>
      <c r="I1101" s="62">
        <v>360</v>
      </c>
      <c r="J1101" s="247">
        <v>8.27</v>
      </c>
      <c r="K1101" s="248"/>
      <c r="L1101" s="62">
        <v>368.27</v>
      </c>
    </row>
    <row r="1102" spans="1:12">
      <c r="A1102" s="59">
        <v>80693</v>
      </c>
      <c r="B1102" s="245" t="s">
        <v>1314</v>
      </c>
      <c r="C1102" s="245"/>
      <c r="D1102" s="245"/>
      <c r="E1102" s="245"/>
      <c r="F1102" s="245"/>
      <c r="G1102" s="246" t="s">
        <v>281</v>
      </c>
      <c r="H1102" s="246"/>
      <c r="I1102" s="62">
        <v>820</v>
      </c>
      <c r="J1102" s="249">
        <v>12.17</v>
      </c>
      <c r="K1102" s="248"/>
      <c r="L1102" s="62">
        <v>832.17</v>
      </c>
    </row>
    <row r="1103" spans="1:12">
      <c r="A1103" s="59">
        <v>80720</v>
      </c>
      <c r="B1103" s="245" t="s">
        <v>1315</v>
      </c>
      <c r="C1103" s="245"/>
      <c r="D1103" s="245"/>
      <c r="E1103" s="245"/>
      <c r="F1103" s="245"/>
      <c r="G1103" s="246"/>
      <c r="H1103" s="246"/>
      <c r="I1103" s="60">
        <v>0</v>
      </c>
      <c r="J1103" s="247">
        <v>0</v>
      </c>
      <c r="K1103" s="248"/>
      <c r="L1103" s="60">
        <v>0</v>
      </c>
    </row>
    <row r="1104" spans="1:12">
      <c r="A1104" s="59">
        <v>80721</v>
      </c>
      <c r="B1104" s="245" t="s">
        <v>1316</v>
      </c>
      <c r="C1104" s="245"/>
      <c r="D1104" s="245"/>
      <c r="E1104" s="245"/>
      <c r="F1104" s="245"/>
      <c r="G1104" s="246" t="s">
        <v>281</v>
      </c>
      <c r="H1104" s="246"/>
      <c r="I1104" s="61">
        <v>61.99</v>
      </c>
      <c r="J1104" s="247">
        <v>7.1</v>
      </c>
      <c r="K1104" s="248"/>
      <c r="L1104" s="61">
        <v>69.09</v>
      </c>
    </row>
    <row r="1105" spans="1:12">
      <c r="A1105" s="59">
        <v>80722</v>
      </c>
      <c r="B1105" s="245" t="s">
        <v>1317</v>
      </c>
      <c r="C1105" s="245"/>
      <c r="D1105" s="245"/>
      <c r="E1105" s="245"/>
      <c r="F1105" s="245"/>
      <c r="G1105" s="246" t="s">
        <v>281</v>
      </c>
      <c r="H1105" s="246"/>
      <c r="I1105" s="61">
        <v>28.47</v>
      </c>
      <c r="J1105" s="249">
        <v>12.17</v>
      </c>
      <c r="K1105" s="248"/>
      <c r="L1105" s="61">
        <v>40.64</v>
      </c>
    </row>
    <row r="1106" spans="1:12">
      <c r="A1106" s="59">
        <v>80723</v>
      </c>
      <c r="B1106" s="245" t="s">
        <v>1318</v>
      </c>
      <c r="C1106" s="245"/>
      <c r="D1106" s="245"/>
      <c r="E1106" s="245"/>
      <c r="F1106" s="245"/>
      <c r="G1106" s="246" t="s">
        <v>281</v>
      </c>
      <c r="H1106" s="246"/>
      <c r="I1106" s="61">
        <v>15.68</v>
      </c>
      <c r="J1106" s="247">
        <v>7.1</v>
      </c>
      <c r="K1106" s="248"/>
      <c r="L1106" s="61">
        <v>22.78</v>
      </c>
    </row>
    <row r="1107" spans="1:12">
      <c r="A1107" s="59">
        <v>80724</v>
      </c>
      <c r="B1107" s="245" t="s">
        <v>123</v>
      </c>
      <c r="C1107" s="245"/>
      <c r="D1107" s="245"/>
      <c r="E1107" s="245"/>
      <c r="F1107" s="245"/>
      <c r="G1107" s="246" t="s">
        <v>281</v>
      </c>
      <c r="H1107" s="246"/>
      <c r="I1107" s="62">
        <v>103.23</v>
      </c>
      <c r="J1107" s="247">
        <v>7.1</v>
      </c>
      <c r="K1107" s="248"/>
      <c r="L1107" s="62">
        <v>110.33</v>
      </c>
    </row>
    <row r="1108" spans="1:12">
      <c r="A1108" s="59">
        <v>80725</v>
      </c>
      <c r="B1108" s="245" t="s">
        <v>1319</v>
      </c>
      <c r="C1108" s="245"/>
      <c r="D1108" s="245"/>
      <c r="E1108" s="245"/>
      <c r="F1108" s="245"/>
      <c r="G1108" s="246" t="s">
        <v>281</v>
      </c>
      <c r="H1108" s="246"/>
      <c r="I1108" s="61">
        <v>90.44</v>
      </c>
      <c r="J1108" s="247">
        <v>7.1</v>
      </c>
      <c r="K1108" s="248"/>
      <c r="L1108" s="61">
        <v>97.54</v>
      </c>
    </row>
    <row r="1109" spans="1:12">
      <c r="A1109" s="59">
        <v>80730</v>
      </c>
      <c r="B1109" s="245" t="s">
        <v>1320</v>
      </c>
      <c r="C1109" s="245"/>
      <c r="D1109" s="245"/>
      <c r="E1109" s="245"/>
      <c r="F1109" s="245"/>
      <c r="G1109" s="246" t="s">
        <v>281</v>
      </c>
      <c r="H1109" s="246"/>
      <c r="I1109" s="61">
        <v>10.3</v>
      </c>
      <c r="J1109" s="247">
        <v>9.73</v>
      </c>
      <c r="K1109" s="248"/>
      <c r="L1109" s="61">
        <v>20.03</v>
      </c>
    </row>
    <row r="1110" spans="1:12">
      <c r="A1110" s="59">
        <v>80732</v>
      </c>
      <c r="B1110" s="245" t="s">
        <v>1321</v>
      </c>
      <c r="C1110" s="245"/>
      <c r="D1110" s="245"/>
      <c r="E1110" s="245"/>
      <c r="F1110" s="245"/>
      <c r="G1110" s="246" t="s">
        <v>281</v>
      </c>
      <c r="H1110" s="246"/>
      <c r="I1110" s="61">
        <v>65.099999999999994</v>
      </c>
      <c r="J1110" s="247">
        <v>8.52</v>
      </c>
      <c r="K1110" s="248"/>
      <c r="L1110" s="61">
        <v>73.62</v>
      </c>
    </row>
    <row r="1111" spans="1:12">
      <c r="A1111" s="59">
        <v>80733</v>
      </c>
      <c r="B1111" s="245" t="s">
        <v>124</v>
      </c>
      <c r="C1111" s="245"/>
      <c r="D1111" s="245"/>
      <c r="E1111" s="245"/>
      <c r="F1111" s="245"/>
      <c r="G1111" s="246" t="s">
        <v>281</v>
      </c>
      <c r="H1111" s="246"/>
      <c r="I1111" s="61">
        <v>47.15</v>
      </c>
      <c r="J1111" s="247">
        <v>6.08</v>
      </c>
      <c r="K1111" s="248"/>
      <c r="L1111" s="61">
        <v>53.23</v>
      </c>
    </row>
    <row r="1112" spans="1:12">
      <c r="A1112" s="59">
        <v>80740</v>
      </c>
      <c r="B1112" s="245" t="s">
        <v>1322</v>
      </c>
      <c r="C1112" s="245"/>
      <c r="D1112" s="245"/>
      <c r="E1112" s="245"/>
      <c r="F1112" s="245"/>
      <c r="G1112" s="246" t="s">
        <v>281</v>
      </c>
      <c r="H1112" s="246"/>
      <c r="I1112" s="61">
        <v>22.7</v>
      </c>
      <c r="J1112" s="249">
        <v>12.17</v>
      </c>
      <c r="K1112" s="248"/>
      <c r="L1112" s="61">
        <v>34.869999999999997</v>
      </c>
    </row>
    <row r="1113" spans="1:12">
      <c r="A1113" s="59">
        <v>80741</v>
      </c>
      <c r="B1113" s="245" t="s">
        <v>125</v>
      </c>
      <c r="C1113" s="245"/>
      <c r="D1113" s="245"/>
      <c r="E1113" s="245"/>
      <c r="F1113" s="245"/>
      <c r="G1113" s="246" t="s">
        <v>281</v>
      </c>
      <c r="H1113" s="246"/>
      <c r="I1113" s="61">
        <v>49</v>
      </c>
      <c r="J1113" s="247">
        <v>6.08</v>
      </c>
      <c r="K1113" s="248"/>
      <c r="L1113" s="61">
        <v>55.08</v>
      </c>
    </row>
    <row r="1114" spans="1:12">
      <c r="A1114" s="59">
        <v>80742</v>
      </c>
      <c r="B1114" s="245" t="s">
        <v>1323</v>
      </c>
      <c r="C1114" s="245"/>
      <c r="D1114" s="245"/>
      <c r="E1114" s="245"/>
      <c r="F1114" s="245"/>
      <c r="G1114" s="246" t="s">
        <v>334</v>
      </c>
      <c r="H1114" s="246"/>
      <c r="I1114" s="61">
        <v>11.5</v>
      </c>
      <c r="J1114" s="247">
        <v>6.08</v>
      </c>
      <c r="K1114" s="248"/>
      <c r="L1114" s="61">
        <v>17.579999999999998</v>
      </c>
    </row>
    <row r="1115" spans="1:12">
      <c r="A1115" s="59">
        <v>80752</v>
      </c>
      <c r="B1115" s="245" t="s">
        <v>1324</v>
      </c>
      <c r="C1115" s="245"/>
      <c r="D1115" s="245"/>
      <c r="E1115" s="245"/>
      <c r="F1115" s="245"/>
      <c r="G1115" s="246" t="s">
        <v>281</v>
      </c>
      <c r="H1115" s="246"/>
      <c r="I1115" s="63">
        <v>4270</v>
      </c>
      <c r="J1115" s="247">
        <v>0</v>
      </c>
      <c r="K1115" s="248"/>
      <c r="L1115" s="63">
        <v>4270</v>
      </c>
    </row>
    <row r="1116" spans="1:12">
      <c r="A1116" s="59">
        <v>80800</v>
      </c>
      <c r="B1116" s="245" t="s">
        <v>1325</v>
      </c>
      <c r="C1116" s="245"/>
      <c r="D1116" s="245"/>
      <c r="E1116" s="245"/>
      <c r="F1116" s="245"/>
      <c r="G1116" s="246"/>
      <c r="H1116" s="246"/>
      <c r="I1116" s="60">
        <v>0</v>
      </c>
      <c r="J1116" s="247">
        <v>0</v>
      </c>
      <c r="K1116" s="248"/>
      <c r="L1116" s="60">
        <v>0</v>
      </c>
    </row>
    <row r="1117" spans="1:12">
      <c r="A1117" s="59">
        <v>80801</v>
      </c>
      <c r="B1117" s="245" t="s">
        <v>1326</v>
      </c>
      <c r="C1117" s="245"/>
      <c r="D1117" s="245"/>
      <c r="E1117" s="245"/>
      <c r="F1117" s="245"/>
      <c r="G1117" s="246" t="s">
        <v>281</v>
      </c>
      <c r="H1117" s="246"/>
      <c r="I1117" s="62">
        <v>168.3</v>
      </c>
      <c r="J1117" s="249">
        <v>24.33</v>
      </c>
      <c r="K1117" s="248"/>
      <c r="L1117" s="62">
        <v>192.63</v>
      </c>
    </row>
    <row r="1118" spans="1:12">
      <c r="A1118" s="59">
        <v>80802</v>
      </c>
      <c r="B1118" s="245" t="s">
        <v>1327</v>
      </c>
      <c r="C1118" s="245"/>
      <c r="D1118" s="245"/>
      <c r="E1118" s="245"/>
      <c r="F1118" s="245"/>
      <c r="G1118" s="246" t="s">
        <v>281</v>
      </c>
      <c r="H1118" s="246"/>
      <c r="I1118" s="62">
        <v>350</v>
      </c>
      <c r="J1118" s="249">
        <v>36.5</v>
      </c>
      <c r="K1118" s="248"/>
      <c r="L1118" s="62">
        <v>386.5</v>
      </c>
    </row>
    <row r="1119" spans="1:12">
      <c r="A1119" s="59">
        <v>80803</v>
      </c>
      <c r="B1119" s="245" t="s">
        <v>1328</v>
      </c>
      <c r="C1119" s="245"/>
      <c r="D1119" s="245"/>
      <c r="E1119" s="245"/>
      <c r="F1119" s="245"/>
      <c r="G1119" s="246" t="s">
        <v>281</v>
      </c>
      <c r="H1119" s="246"/>
      <c r="I1119" s="62">
        <v>150</v>
      </c>
      <c r="J1119" s="249">
        <v>19.46</v>
      </c>
      <c r="K1119" s="248"/>
      <c r="L1119" s="62">
        <v>169.46</v>
      </c>
    </row>
    <row r="1120" spans="1:12">
      <c r="A1120" s="59">
        <v>80804</v>
      </c>
      <c r="B1120" s="245" t="s">
        <v>109</v>
      </c>
      <c r="C1120" s="245"/>
      <c r="D1120" s="245"/>
      <c r="E1120" s="245"/>
      <c r="F1120" s="245"/>
      <c r="G1120" s="246" t="s">
        <v>281</v>
      </c>
      <c r="H1120" s="246"/>
      <c r="I1120" s="62">
        <v>300.39</v>
      </c>
      <c r="J1120" s="249">
        <v>14.6</v>
      </c>
      <c r="K1120" s="248"/>
      <c r="L1120" s="62">
        <v>314.99</v>
      </c>
    </row>
    <row r="1121" spans="1:12">
      <c r="A1121" s="59">
        <v>80805</v>
      </c>
      <c r="B1121" s="245" t="s">
        <v>1329</v>
      </c>
      <c r="C1121" s="245"/>
      <c r="D1121" s="245"/>
      <c r="E1121" s="245"/>
      <c r="F1121" s="245"/>
      <c r="G1121" s="246" t="s">
        <v>281</v>
      </c>
      <c r="H1121" s="246"/>
      <c r="I1121" s="62">
        <v>839.39</v>
      </c>
      <c r="J1121" s="249">
        <v>60.58</v>
      </c>
      <c r="K1121" s="248"/>
      <c r="L1121" s="62">
        <v>899.97</v>
      </c>
    </row>
    <row r="1122" spans="1:12">
      <c r="A1122" s="59">
        <v>80810</v>
      </c>
      <c r="B1122" s="245" t="s">
        <v>114</v>
      </c>
      <c r="C1122" s="245"/>
      <c r="D1122" s="245"/>
      <c r="E1122" s="245"/>
      <c r="F1122" s="245"/>
      <c r="G1122" s="246" t="s">
        <v>281</v>
      </c>
      <c r="H1122" s="246"/>
      <c r="I1122" s="61">
        <v>39.94</v>
      </c>
      <c r="J1122" s="247">
        <v>2.84</v>
      </c>
      <c r="K1122" s="248"/>
      <c r="L1122" s="61">
        <v>42.78</v>
      </c>
    </row>
    <row r="1123" spans="1:12">
      <c r="A1123" s="59">
        <v>80811</v>
      </c>
      <c r="B1123" s="245" t="s">
        <v>1330</v>
      </c>
      <c r="C1123" s="245"/>
      <c r="D1123" s="245"/>
      <c r="E1123" s="245"/>
      <c r="F1123" s="245"/>
      <c r="G1123" s="246" t="s">
        <v>281</v>
      </c>
      <c r="H1123" s="246"/>
      <c r="I1123" s="61">
        <v>30</v>
      </c>
      <c r="J1123" s="247">
        <v>2.84</v>
      </c>
      <c r="K1123" s="248"/>
      <c r="L1123" s="61">
        <v>32.840000000000003</v>
      </c>
    </row>
    <row r="1124" spans="1:12">
      <c r="A1124" s="59">
        <v>80820</v>
      </c>
      <c r="B1124" s="245" t="s">
        <v>126</v>
      </c>
      <c r="C1124" s="245"/>
      <c r="D1124" s="245"/>
      <c r="E1124" s="245"/>
      <c r="F1124" s="245"/>
      <c r="G1124" s="246" t="s">
        <v>281</v>
      </c>
      <c r="H1124" s="246"/>
      <c r="I1124" s="61">
        <v>13.07</v>
      </c>
      <c r="J1124" s="247">
        <v>8.76</v>
      </c>
      <c r="K1124" s="248"/>
      <c r="L1124" s="61">
        <v>21.83</v>
      </c>
    </row>
    <row r="1125" spans="1:12">
      <c r="A1125" s="59">
        <v>80821</v>
      </c>
      <c r="B1125" s="245" t="s">
        <v>1331</v>
      </c>
      <c r="C1125" s="245"/>
      <c r="D1125" s="245"/>
      <c r="E1125" s="245"/>
      <c r="F1125" s="245"/>
      <c r="G1125" s="246" t="s">
        <v>281</v>
      </c>
      <c r="H1125" s="246"/>
      <c r="I1125" s="60">
        <v>6.21</v>
      </c>
      <c r="J1125" s="247">
        <v>6.08</v>
      </c>
      <c r="K1125" s="248"/>
      <c r="L1125" s="61">
        <v>12.29</v>
      </c>
    </row>
    <row r="1126" spans="1:12">
      <c r="A1126" s="59">
        <v>80830</v>
      </c>
      <c r="B1126" s="245" t="s">
        <v>127</v>
      </c>
      <c r="C1126" s="245"/>
      <c r="D1126" s="245"/>
      <c r="E1126" s="245"/>
      <c r="F1126" s="245"/>
      <c r="G1126" s="246" t="s">
        <v>281</v>
      </c>
      <c r="H1126" s="246"/>
      <c r="I1126" s="61">
        <v>16</v>
      </c>
      <c r="J1126" s="247">
        <v>3.65</v>
      </c>
      <c r="K1126" s="248"/>
      <c r="L1126" s="61">
        <v>19.649999999999999</v>
      </c>
    </row>
    <row r="1127" spans="1:12">
      <c r="A1127" s="59">
        <v>80831</v>
      </c>
      <c r="B1127" s="245" t="s">
        <v>1332</v>
      </c>
      <c r="C1127" s="245"/>
      <c r="D1127" s="245"/>
      <c r="E1127" s="245"/>
      <c r="F1127" s="245"/>
      <c r="G1127" s="246" t="s">
        <v>281</v>
      </c>
      <c r="H1127" s="246"/>
      <c r="I1127" s="60">
        <v>4.8</v>
      </c>
      <c r="J1127" s="247">
        <v>4.87</v>
      </c>
      <c r="K1127" s="248"/>
      <c r="L1127" s="60">
        <v>9.67</v>
      </c>
    </row>
    <row r="1128" spans="1:12">
      <c r="A1128" s="59">
        <v>80840</v>
      </c>
      <c r="B1128" s="245" t="s">
        <v>1333</v>
      </c>
      <c r="C1128" s="245"/>
      <c r="D1128" s="245"/>
      <c r="E1128" s="245"/>
      <c r="F1128" s="245"/>
      <c r="G1128" s="246" t="s">
        <v>281</v>
      </c>
      <c r="H1128" s="246"/>
      <c r="I1128" s="61">
        <v>23.1</v>
      </c>
      <c r="J1128" s="247">
        <v>1.1399999999999999</v>
      </c>
      <c r="K1128" s="248"/>
      <c r="L1128" s="61">
        <v>24.24</v>
      </c>
    </row>
    <row r="1129" spans="1:12">
      <c r="A1129" s="59">
        <v>80845</v>
      </c>
      <c r="B1129" s="245" t="s">
        <v>1334</v>
      </c>
      <c r="C1129" s="245"/>
      <c r="D1129" s="245"/>
      <c r="E1129" s="245"/>
      <c r="F1129" s="245"/>
      <c r="G1129" s="246" t="s">
        <v>281</v>
      </c>
      <c r="H1129" s="246"/>
      <c r="I1129" s="60">
        <v>8.24</v>
      </c>
      <c r="J1129" s="249">
        <v>29.4</v>
      </c>
      <c r="K1129" s="248"/>
      <c r="L1129" s="61">
        <v>37.64</v>
      </c>
    </row>
    <row r="1130" spans="1:12">
      <c r="A1130" s="59">
        <v>80900</v>
      </c>
      <c r="B1130" s="245" t="s">
        <v>1335</v>
      </c>
      <c r="C1130" s="245"/>
      <c r="D1130" s="245"/>
      <c r="E1130" s="245"/>
      <c r="F1130" s="245"/>
      <c r="G1130" s="246"/>
      <c r="H1130" s="246"/>
      <c r="I1130" s="60">
        <v>0</v>
      </c>
      <c r="J1130" s="247">
        <v>0</v>
      </c>
      <c r="K1130" s="248"/>
      <c r="L1130" s="60">
        <v>0</v>
      </c>
    </row>
    <row r="1131" spans="1:12">
      <c r="A1131" s="59">
        <v>80901</v>
      </c>
      <c r="B1131" s="245" t="s">
        <v>1336</v>
      </c>
      <c r="C1131" s="245"/>
      <c r="D1131" s="245"/>
      <c r="E1131" s="245"/>
      <c r="F1131" s="245"/>
      <c r="G1131" s="246" t="s">
        <v>281</v>
      </c>
      <c r="H1131" s="246"/>
      <c r="I1131" s="61">
        <v>20.09</v>
      </c>
      <c r="J1131" s="249">
        <v>13.14</v>
      </c>
      <c r="K1131" s="248"/>
      <c r="L1131" s="61">
        <v>33.229999999999997</v>
      </c>
    </row>
    <row r="1132" spans="1:12">
      <c r="A1132" s="59">
        <v>80902</v>
      </c>
      <c r="B1132" s="245" t="s">
        <v>186</v>
      </c>
      <c r="C1132" s="245"/>
      <c r="D1132" s="245"/>
      <c r="E1132" s="245"/>
      <c r="F1132" s="245"/>
      <c r="G1132" s="246" t="s">
        <v>281</v>
      </c>
      <c r="H1132" s="246"/>
      <c r="I1132" s="61">
        <v>22.15</v>
      </c>
      <c r="J1132" s="249">
        <v>13.14</v>
      </c>
      <c r="K1132" s="248"/>
      <c r="L1132" s="61">
        <v>35.29</v>
      </c>
    </row>
    <row r="1133" spans="1:12">
      <c r="A1133" s="59">
        <v>80903</v>
      </c>
      <c r="B1133" s="245" t="s">
        <v>184</v>
      </c>
      <c r="C1133" s="245"/>
      <c r="D1133" s="245"/>
      <c r="E1133" s="245"/>
      <c r="F1133" s="245"/>
      <c r="G1133" s="246" t="s">
        <v>281</v>
      </c>
      <c r="H1133" s="246"/>
      <c r="I1133" s="61">
        <v>31.19</v>
      </c>
      <c r="J1133" s="249">
        <v>13.14</v>
      </c>
      <c r="K1133" s="248"/>
      <c r="L1133" s="61">
        <v>44.33</v>
      </c>
    </row>
    <row r="1134" spans="1:12">
      <c r="A1134" s="59">
        <v>80904</v>
      </c>
      <c r="B1134" s="245" t="s">
        <v>1337</v>
      </c>
      <c r="C1134" s="245"/>
      <c r="D1134" s="245"/>
      <c r="E1134" s="245"/>
      <c r="F1134" s="245"/>
      <c r="G1134" s="246" t="s">
        <v>281</v>
      </c>
      <c r="H1134" s="246"/>
      <c r="I1134" s="61">
        <v>46.24</v>
      </c>
      <c r="J1134" s="249">
        <v>20.68</v>
      </c>
      <c r="K1134" s="248"/>
      <c r="L1134" s="61">
        <v>66.92</v>
      </c>
    </row>
    <row r="1135" spans="1:12">
      <c r="A1135" s="59">
        <v>80905</v>
      </c>
      <c r="B1135" s="245" t="s">
        <v>185</v>
      </c>
      <c r="C1135" s="245"/>
      <c r="D1135" s="245"/>
      <c r="E1135" s="245"/>
      <c r="F1135" s="245"/>
      <c r="G1135" s="246" t="s">
        <v>281</v>
      </c>
      <c r="H1135" s="246"/>
      <c r="I1135" s="61">
        <v>51.3</v>
      </c>
      <c r="J1135" s="249">
        <v>20.68</v>
      </c>
      <c r="K1135" s="248"/>
      <c r="L1135" s="61">
        <v>71.98</v>
      </c>
    </row>
    <row r="1136" spans="1:12">
      <c r="A1136" s="59">
        <v>80906</v>
      </c>
      <c r="B1136" s="245" t="s">
        <v>1338</v>
      </c>
      <c r="C1136" s="245"/>
      <c r="D1136" s="245"/>
      <c r="E1136" s="245"/>
      <c r="F1136" s="245"/>
      <c r="G1136" s="246" t="s">
        <v>281</v>
      </c>
      <c r="H1136" s="246"/>
      <c r="I1136" s="61">
        <v>92.36</v>
      </c>
      <c r="J1136" s="249">
        <v>20.68</v>
      </c>
      <c r="K1136" s="248"/>
      <c r="L1136" s="62">
        <v>113.04</v>
      </c>
    </row>
    <row r="1137" spans="1:12">
      <c r="A1137" s="59">
        <v>80910</v>
      </c>
      <c r="B1137" s="245" t="s">
        <v>187</v>
      </c>
      <c r="C1137" s="245"/>
      <c r="D1137" s="245"/>
      <c r="E1137" s="245"/>
      <c r="F1137" s="245"/>
      <c r="G1137" s="246" t="s">
        <v>281</v>
      </c>
      <c r="H1137" s="246"/>
      <c r="I1137" s="62">
        <v>205.45</v>
      </c>
      <c r="J1137" s="249">
        <v>27.98</v>
      </c>
      <c r="K1137" s="248"/>
      <c r="L1137" s="62">
        <v>233.43</v>
      </c>
    </row>
    <row r="1138" spans="1:12">
      <c r="A1138" s="59">
        <v>80911</v>
      </c>
      <c r="B1138" s="245" t="s">
        <v>1339</v>
      </c>
      <c r="C1138" s="245"/>
      <c r="D1138" s="245"/>
      <c r="E1138" s="245"/>
      <c r="F1138" s="245"/>
      <c r="G1138" s="246" t="s">
        <v>281</v>
      </c>
      <c r="H1138" s="246"/>
      <c r="I1138" s="62">
        <v>398.51</v>
      </c>
      <c r="J1138" s="249">
        <v>27.98</v>
      </c>
      <c r="K1138" s="248"/>
      <c r="L1138" s="62">
        <v>426.49</v>
      </c>
    </row>
    <row r="1139" spans="1:12">
      <c r="A1139" s="59">
        <v>80912</v>
      </c>
      <c r="B1139" s="245" t="s">
        <v>1340</v>
      </c>
      <c r="C1139" s="245"/>
      <c r="D1139" s="245"/>
      <c r="E1139" s="245"/>
      <c r="F1139" s="245"/>
      <c r="G1139" s="246" t="s">
        <v>281</v>
      </c>
      <c r="H1139" s="246"/>
      <c r="I1139" s="62">
        <v>492.66</v>
      </c>
      <c r="J1139" s="249">
        <v>36.01</v>
      </c>
      <c r="K1139" s="248"/>
      <c r="L1139" s="62">
        <v>528.66999999999996</v>
      </c>
    </row>
    <row r="1140" spans="1:12">
      <c r="A1140" s="59">
        <v>80925</v>
      </c>
      <c r="B1140" s="245" t="s">
        <v>1341</v>
      </c>
      <c r="C1140" s="245"/>
      <c r="D1140" s="245"/>
      <c r="E1140" s="245"/>
      <c r="F1140" s="245"/>
      <c r="G1140" s="246" t="s">
        <v>281</v>
      </c>
      <c r="H1140" s="246"/>
      <c r="I1140" s="61">
        <v>64.489999999999995</v>
      </c>
      <c r="J1140" s="249">
        <v>14.84</v>
      </c>
      <c r="K1140" s="248"/>
      <c r="L1140" s="61">
        <v>79.33</v>
      </c>
    </row>
    <row r="1141" spans="1:12">
      <c r="A1141" s="59">
        <v>80926</v>
      </c>
      <c r="B1141" s="245" t="s">
        <v>188</v>
      </c>
      <c r="C1141" s="245"/>
      <c r="D1141" s="245"/>
      <c r="E1141" s="245"/>
      <c r="F1141" s="245"/>
      <c r="G1141" s="246" t="s">
        <v>281</v>
      </c>
      <c r="H1141" s="246"/>
      <c r="I1141" s="61">
        <v>56.15</v>
      </c>
      <c r="J1141" s="249">
        <v>14.84</v>
      </c>
      <c r="K1141" s="248"/>
      <c r="L1141" s="61">
        <v>70.989999999999995</v>
      </c>
    </row>
    <row r="1142" spans="1:12">
      <c r="A1142" s="59">
        <v>80927</v>
      </c>
      <c r="B1142" s="245" t="s">
        <v>1342</v>
      </c>
      <c r="C1142" s="245"/>
      <c r="D1142" s="245"/>
      <c r="E1142" s="245"/>
      <c r="F1142" s="245"/>
      <c r="G1142" s="246" t="s">
        <v>281</v>
      </c>
      <c r="H1142" s="246"/>
      <c r="I1142" s="61">
        <v>69.19</v>
      </c>
      <c r="J1142" s="249">
        <v>14.84</v>
      </c>
      <c r="K1142" s="248"/>
      <c r="L1142" s="61">
        <v>84.03</v>
      </c>
    </row>
    <row r="1143" spans="1:12">
      <c r="A1143" s="59">
        <v>80928</v>
      </c>
      <c r="B1143" s="245" t="s">
        <v>1343</v>
      </c>
      <c r="C1143" s="245"/>
      <c r="D1143" s="245"/>
      <c r="E1143" s="245"/>
      <c r="F1143" s="245"/>
      <c r="G1143" s="246" t="s">
        <v>281</v>
      </c>
      <c r="H1143" s="246"/>
      <c r="I1143" s="62">
        <v>128.04</v>
      </c>
      <c r="J1143" s="249">
        <v>23.11</v>
      </c>
      <c r="K1143" s="248"/>
      <c r="L1143" s="62">
        <v>151.15</v>
      </c>
    </row>
    <row r="1144" spans="1:12">
      <c r="A1144" s="59">
        <v>80929</v>
      </c>
      <c r="B1144" s="245" t="s">
        <v>1344</v>
      </c>
      <c r="C1144" s="245"/>
      <c r="D1144" s="245"/>
      <c r="E1144" s="245"/>
      <c r="F1144" s="245"/>
      <c r="G1144" s="246" t="s">
        <v>281</v>
      </c>
      <c r="H1144" s="246"/>
      <c r="I1144" s="62">
        <v>135.30000000000001</v>
      </c>
      <c r="J1144" s="249">
        <v>23.11</v>
      </c>
      <c r="K1144" s="248"/>
      <c r="L1144" s="62">
        <v>158.41</v>
      </c>
    </row>
    <row r="1145" spans="1:12">
      <c r="A1145" s="59">
        <v>80935</v>
      </c>
      <c r="B1145" s="245" t="s">
        <v>1345</v>
      </c>
      <c r="C1145" s="245"/>
      <c r="D1145" s="245"/>
      <c r="E1145" s="245"/>
      <c r="F1145" s="245"/>
      <c r="G1145" s="246" t="s">
        <v>281</v>
      </c>
      <c r="H1145" s="246"/>
      <c r="I1145" s="61">
        <v>49.15</v>
      </c>
      <c r="J1145" s="249">
        <v>14.84</v>
      </c>
      <c r="K1145" s="248"/>
      <c r="L1145" s="61">
        <v>63.99</v>
      </c>
    </row>
    <row r="1146" spans="1:12">
      <c r="A1146" s="59">
        <v>80936</v>
      </c>
      <c r="B1146" s="245" t="s">
        <v>1346</v>
      </c>
      <c r="C1146" s="245"/>
      <c r="D1146" s="245"/>
      <c r="E1146" s="245"/>
      <c r="F1146" s="245"/>
      <c r="G1146" s="246" t="s">
        <v>281</v>
      </c>
      <c r="H1146" s="246"/>
      <c r="I1146" s="61">
        <v>53.09</v>
      </c>
      <c r="J1146" s="249">
        <v>14.84</v>
      </c>
      <c r="K1146" s="248"/>
      <c r="L1146" s="61">
        <v>67.930000000000007</v>
      </c>
    </row>
    <row r="1147" spans="1:12">
      <c r="A1147" s="59">
        <v>80937</v>
      </c>
      <c r="B1147" s="245" t="s">
        <v>1347</v>
      </c>
      <c r="C1147" s="245"/>
      <c r="D1147" s="245"/>
      <c r="E1147" s="245"/>
      <c r="F1147" s="245"/>
      <c r="G1147" s="246" t="s">
        <v>281</v>
      </c>
      <c r="H1147" s="246"/>
      <c r="I1147" s="61">
        <v>93.14</v>
      </c>
      <c r="J1147" s="249">
        <v>23.11</v>
      </c>
      <c r="K1147" s="248"/>
      <c r="L1147" s="62">
        <v>116.25</v>
      </c>
    </row>
    <row r="1148" spans="1:12">
      <c r="A1148" s="59">
        <v>80945</v>
      </c>
      <c r="B1148" s="245" t="s">
        <v>1348</v>
      </c>
      <c r="C1148" s="245"/>
      <c r="D1148" s="245"/>
      <c r="E1148" s="245"/>
      <c r="F1148" s="245"/>
      <c r="G1148" s="246" t="s">
        <v>281</v>
      </c>
      <c r="H1148" s="246"/>
      <c r="I1148" s="61">
        <v>67.790000000000006</v>
      </c>
      <c r="J1148" s="249">
        <v>14.84</v>
      </c>
      <c r="K1148" s="248"/>
      <c r="L1148" s="61">
        <v>82.63</v>
      </c>
    </row>
    <row r="1149" spans="1:12">
      <c r="A1149" s="59">
        <v>80946</v>
      </c>
      <c r="B1149" s="245" t="s">
        <v>1349</v>
      </c>
      <c r="C1149" s="245"/>
      <c r="D1149" s="245"/>
      <c r="E1149" s="245"/>
      <c r="F1149" s="245"/>
      <c r="G1149" s="246" t="s">
        <v>281</v>
      </c>
      <c r="H1149" s="246"/>
      <c r="I1149" s="61">
        <v>67.849999999999994</v>
      </c>
      <c r="J1149" s="249">
        <v>14.84</v>
      </c>
      <c r="K1149" s="248"/>
      <c r="L1149" s="61">
        <v>82.69</v>
      </c>
    </row>
    <row r="1150" spans="1:12">
      <c r="A1150" s="59">
        <v>80960</v>
      </c>
      <c r="B1150" s="245" t="s">
        <v>1350</v>
      </c>
      <c r="C1150" s="245"/>
      <c r="D1150" s="245"/>
      <c r="E1150" s="245"/>
      <c r="F1150" s="245"/>
      <c r="G1150" s="246" t="s">
        <v>281</v>
      </c>
      <c r="H1150" s="246"/>
      <c r="I1150" s="61">
        <v>67.849999999999994</v>
      </c>
      <c r="J1150" s="249">
        <v>14.84</v>
      </c>
      <c r="K1150" s="248"/>
      <c r="L1150" s="61">
        <v>82.69</v>
      </c>
    </row>
    <row r="1151" spans="1:12">
      <c r="A1151" s="59">
        <v>80975</v>
      </c>
      <c r="B1151" s="245" t="s">
        <v>1351</v>
      </c>
      <c r="C1151" s="245"/>
      <c r="D1151" s="245"/>
      <c r="E1151" s="245"/>
      <c r="F1151" s="245"/>
      <c r="G1151" s="246" t="s">
        <v>281</v>
      </c>
      <c r="H1151" s="246"/>
      <c r="I1151" s="61">
        <v>31.3</v>
      </c>
      <c r="J1151" s="249">
        <v>13.14</v>
      </c>
      <c r="K1151" s="248"/>
      <c r="L1151" s="61">
        <v>44.44</v>
      </c>
    </row>
    <row r="1152" spans="1:12">
      <c r="A1152" s="59">
        <v>80976</v>
      </c>
      <c r="B1152" s="245" t="s">
        <v>1352</v>
      </c>
      <c r="C1152" s="245"/>
      <c r="D1152" s="245"/>
      <c r="E1152" s="245"/>
      <c r="F1152" s="245"/>
      <c r="G1152" s="246" t="s">
        <v>281</v>
      </c>
      <c r="H1152" s="246"/>
      <c r="I1152" s="61">
        <v>37.71</v>
      </c>
      <c r="J1152" s="249">
        <v>13.14</v>
      </c>
      <c r="K1152" s="248"/>
      <c r="L1152" s="61">
        <v>50.85</v>
      </c>
    </row>
    <row r="1153" spans="1:12">
      <c r="A1153" s="59">
        <v>80977</v>
      </c>
      <c r="B1153" s="245" t="s">
        <v>1353</v>
      </c>
      <c r="C1153" s="245"/>
      <c r="D1153" s="245"/>
      <c r="E1153" s="245"/>
      <c r="F1153" s="245"/>
      <c r="G1153" s="246" t="s">
        <v>281</v>
      </c>
      <c r="H1153" s="246"/>
      <c r="I1153" s="61">
        <v>53.4</v>
      </c>
      <c r="J1153" s="249">
        <v>13.14</v>
      </c>
      <c r="K1153" s="248"/>
      <c r="L1153" s="61">
        <v>66.540000000000006</v>
      </c>
    </row>
    <row r="1154" spans="1:12">
      <c r="A1154" s="59">
        <v>80978</v>
      </c>
      <c r="B1154" s="245" t="s">
        <v>1354</v>
      </c>
      <c r="C1154" s="245"/>
      <c r="D1154" s="245"/>
      <c r="E1154" s="245"/>
      <c r="F1154" s="245"/>
      <c r="G1154" s="246" t="s">
        <v>281</v>
      </c>
      <c r="H1154" s="246"/>
      <c r="I1154" s="61">
        <v>79.28</v>
      </c>
      <c r="J1154" s="249">
        <v>20.68</v>
      </c>
      <c r="K1154" s="248"/>
      <c r="L1154" s="61">
        <v>99.96</v>
      </c>
    </row>
    <row r="1155" spans="1:12">
      <c r="A1155" s="59">
        <v>80979</v>
      </c>
      <c r="B1155" s="245" t="s">
        <v>1355</v>
      </c>
      <c r="C1155" s="245"/>
      <c r="D1155" s="245"/>
      <c r="E1155" s="245"/>
      <c r="F1155" s="245"/>
      <c r="G1155" s="246" t="s">
        <v>281</v>
      </c>
      <c r="H1155" s="246"/>
      <c r="I1155" s="61">
        <v>89.19</v>
      </c>
      <c r="J1155" s="249">
        <v>20.68</v>
      </c>
      <c r="K1155" s="248"/>
      <c r="L1155" s="62">
        <v>109.87</v>
      </c>
    </row>
    <row r="1156" spans="1:12">
      <c r="A1156" s="59">
        <v>80980</v>
      </c>
      <c r="B1156" s="245" t="s">
        <v>1356</v>
      </c>
      <c r="C1156" s="245"/>
      <c r="D1156" s="245"/>
      <c r="E1156" s="245"/>
      <c r="F1156" s="245"/>
      <c r="G1156" s="246" t="s">
        <v>281</v>
      </c>
      <c r="H1156" s="246"/>
      <c r="I1156" s="62">
        <v>139.86000000000001</v>
      </c>
      <c r="J1156" s="249">
        <v>20.68</v>
      </c>
      <c r="K1156" s="248"/>
      <c r="L1156" s="62">
        <v>160.54</v>
      </c>
    </row>
    <row r="1157" spans="1:12">
      <c r="A1157" s="59">
        <v>80981</v>
      </c>
      <c r="B1157" s="245" t="s">
        <v>1357</v>
      </c>
      <c r="C1157" s="245"/>
      <c r="D1157" s="245"/>
      <c r="E1157" s="245"/>
      <c r="F1157" s="245"/>
      <c r="G1157" s="246" t="s">
        <v>281</v>
      </c>
      <c r="H1157" s="246"/>
      <c r="I1157" s="62">
        <v>289.08999999999997</v>
      </c>
      <c r="J1157" s="249">
        <v>27.98</v>
      </c>
      <c r="K1157" s="248"/>
      <c r="L1157" s="62">
        <v>317.07</v>
      </c>
    </row>
    <row r="1158" spans="1:12">
      <c r="A1158" s="59">
        <v>80982</v>
      </c>
      <c r="B1158" s="245" t="s">
        <v>1358</v>
      </c>
      <c r="C1158" s="245"/>
      <c r="D1158" s="245"/>
      <c r="E1158" s="245"/>
      <c r="F1158" s="245"/>
      <c r="G1158" s="246" t="s">
        <v>281</v>
      </c>
      <c r="H1158" s="246"/>
      <c r="I1158" s="62">
        <v>405.01</v>
      </c>
      <c r="J1158" s="249">
        <v>27.98</v>
      </c>
      <c r="K1158" s="248"/>
      <c r="L1158" s="62">
        <v>432.99</v>
      </c>
    </row>
    <row r="1159" spans="1:12">
      <c r="A1159" s="59">
        <v>80983</v>
      </c>
      <c r="B1159" s="245" t="s">
        <v>1359</v>
      </c>
      <c r="C1159" s="245"/>
      <c r="D1159" s="245"/>
      <c r="E1159" s="245"/>
      <c r="F1159" s="245"/>
      <c r="G1159" s="246" t="s">
        <v>281</v>
      </c>
      <c r="H1159" s="246"/>
      <c r="I1159" s="62">
        <v>619.55999999999995</v>
      </c>
      <c r="J1159" s="249">
        <v>36.01</v>
      </c>
      <c r="K1159" s="248"/>
      <c r="L1159" s="62">
        <v>655.57</v>
      </c>
    </row>
    <row r="1160" spans="1:12">
      <c r="A1160" s="59">
        <v>81000</v>
      </c>
      <c r="B1160" s="245" t="s">
        <v>1360</v>
      </c>
      <c r="C1160" s="245"/>
      <c r="D1160" s="245"/>
      <c r="E1160" s="245"/>
      <c r="F1160" s="245"/>
      <c r="G1160" s="246"/>
      <c r="H1160" s="246"/>
      <c r="I1160" s="60">
        <v>0</v>
      </c>
      <c r="J1160" s="247">
        <v>0</v>
      </c>
      <c r="K1160" s="248"/>
      <c r="L1160" s="60">
        <v>0</v>
      </c>
    </row>
    <row r="1161" spans="1:12">
      <c r="A1161" s="59">
        <v>81001</v>
      </c>
      <c r="B1161" s="245" t="s">
        <v>1361</v>
      </c>
      <c r="C1161" s="245"/>
      <c r="D1161" s="245"/>
      <c r="E1161" s="245"/>
      <c r="F1161" s="245"/>
      <c r="G1161" s="246"/>
      <c r="H1161" s="246"/>
      <c r="I1161" s="60">
        <v>0</v>
      </c>
      <c r="J1161" s="247">
        <v>0</v>
      </c>
      <c r="K1161" s="248"/>
      <c r="L1161" s="60">
        <v>0</v>
      </c>
    </row>
    <row r="1162" spans="1:12">
      <c r="A1162" s="59">
        <v>81002</v>
      </c>
      <c r="B1162" s="245" t="s">
        <v>1362</v>
      </c>
      <c r="C1162" s="245"/>
      <c r="D1162" s="245"/>
      <c r="E1162" s="245"/>
      <c r="F1162" s="245"/>
      <c r="G1162" s="246" t="s">
        <v>301</v>
      </c>
      <c r="H1162" s="246"/>
      <c r="I1162" s="60">
        <v>1.72</v>
      </c>
      <c r="J1162" s="247">
        <v>2.19</v>
      </c>
      <c r="K1162" s="248"/>
      <c r="L1162" s="60">
        <v>3.91</v>
      </c>
    </row>
    <row r="1163" spans="1:12">
      <c r="A1163" s="59">
        <v>81003</v>
      </c>
      <c r="B1163" s="245" t="s">
        <v>196</v>
      </c>
      <c r="C1163" s="245"/>
      <c r="D1163" s="245"/>
      <c r="E1163" s="245"/>
      <c r="F1163" s="245"/>
      <c r="G1163" s="246" t="s">
        <v>383</v>
      </c>
      <c r="H1163" s="246"/>
      <c r="I1163" s="60">
        <v>2.2799999999999998</v>
      </c>
      <c r="J1163" s="247">
        <v>2.92</v>
      </c>
      <c r="K1163" s="248"/>
      <c r="L1163" s="60">
        <v>5.2</v>
      </c>
    </row>
    <row r="1164" spans="1:12">
      <c r="A1164" s="59">
        <v>81004</v>
      </c>
      <c r="B1164" s="245" t="s">
        <v>197</v>
      </c>
      <c r="C1164" s="245"/>
      <c r="D1164" s="245"/>
      <c r="E1164" s="245"/>
      <c r="F1164" s="245"/>
      <c r="G1164" s="246" t="s">
        <v>301</v>
      </c>
      <c r="H1164" s="246"/>
      <c r="I1164" s="60">
        <v>4.7</v>
      </c>
      <c r="J1164" s="247">
        <v>3.17</v>
      </c>
      <c r="K1164" s="248"/>
      <c r="L1164" s="60">
        <v>7.87</v>
      </c>
    </row>
    <row r="1165" spans="1:12">
      <c r="A1165" s="59">
        <v>81005</v>
      </c>
      <c r="B1165" s="245" t="s">
        <v>1363</v>
      </c>
      <c r="C1165" s="245"/>
      <c r="D1165" s="245"/>
      <c r="E1165" s="245"/>
      <c r="F1165" s="245"/>
      <c r="G1165" s="246" t="s">
        <v>301</v>
      </c>
      <c r="H1165" s="246"/>
      <c r="I1165" s="60">
        <v>7.11</v>
      </c>
      <c r="J1165" s="247">
        <v>4.87</v>
      </c>
      <c r="K1165" s="248"/>
      <c r="L1165" s="61">
        <v>11.98</v>
      </c>
    </row>
    <row r="1166" spans="1:12">
      <c r="A1166" s="59">
        <v>81006</v>
      </c>
      <c r="B1166" s="245" t="s">
        <v>1364</v>
      </c>
      <c r="C1166" s="245"/>
      <c r="D1166" s="245"/>
      <c r="E1166" s="245"/>
      <c r="F1166" s="245"/>
      <c r="G1166" s="246" t="s">
        <v>301</v>
      </c>
      <c r="H1166" s="246"/>
      <c r="I1166" s="60">
        <v>8.39</v>
      </c>
      <c r="J1166" s="247">
        <v>5.84</v>
      </c>
      <c r="K1166" s="248"/>
      <c r="L1166" s="61">
        <v>14.23</v>
      </c>
    </row>
    <row r="1167" spans="1:12">
      <c r="A1167" s="59">
        <v>81007</v>
      </c>
      <c r="B1167" s="245" t="s">
        <v>1365</v>
      </c>
      <c r="C1167" s="245"/>
      <c r="D1167" s="245"/>
      <c r="E1167" s="245"/>
      <c r="F1167" s="245"/>
      <c r="G1167" s="246" t="s">
        <v>301</v>
      </c>
      <c r="H1167" s="246"/>
      <c r="I1167" s="61">
        <v>14.65</v>
      </c>
      <c r="J1167" s="247">
        <v>7.3</v>
      </c>
      <c r="K1167" s="248"/>
      <c r="L1167" s="61">
        <v>21.95</v>
      </c>
    </row>
    <row r="1168" spans="1:12">
      <c r="A1168" s="59">
        <v>81008</v>
      </c>
      <c r="B1168" s="245" t="s">
        <v>1366</v>
      </c>
      <c r="C1168" s="245"/>
      <c r="D1168" s="245"/>
      <c r="E1168" s="245"/>
      <c r="F1168" s="245"/>
      <c r="G1168" s="246" t="s">
        <v>301</v>
      </c>
      <c r="H1168" s="246"/>
      <c r="I1168" s="61">
        <v>21.51</v>
      </c>
      <c r="J1168" s="247">
        <v>9.9700000000000006</v>
      </c>
      <c r="K1168" s="248"/>
      <c r="L1168" s="61">
        <v>31.48</v>
      </c>
    </row>
    <row r="1169" spans="1:12">
      <c r="A1169" s="59">
        <v>81009</v>
      </c>
      <c r="B1169" s="245" t="s">
        <v>1367</v>
      </c>
      <c r="C1169" s="245"/>
      <c r="D1169" s="245"/>
      <c r="E1169" s="245"/>
      <c r="F1169" s="245"/>
      <c r="G1169" s="246" t="s">
        <v>301</v>
      </c>
      <c r="H1169" s="246"/>
      <c r="I1169" s="61">
        <v>29.45</v>
      </c>
      <c r="J1169" s="249">
        <v>11.68</v>
      </c>
      <c r="K1169" s="248"/>
      <c r="L1169" s="61">
        <v>41.13</v>
      </c>
    </row>
    <row r="1170" spans="1:12">
      <c r="A1170" s="59">
        <v>81010</v>
      </c>
      <c r="B1170" s="245" t="s">
        <v>1368</v>
      </c>
      <c r="C1170" s="245"/>
      <c r="D1170" s="245"/>
      <c r="E1170" s="245"/>
      <c r="F1170" s="245"/>
      <c r="G1170" s="246" t="s">
        <v>301</v>
      </c>
      <c r="H1170" s="246"/>
      <c r="I1170" s="61">
        <v>46.42</v>
      </c>
      <c r="J1170" s="249">
        <v>12.65</v>
      </c>
      <c r="K1170" s="248"/>
      <c r="L1170" s="61">
        <v>59.07</v>
      </c>
    </row>
    <row r="1171" spans="1:12">
      <c r="A1171" s="59">
        <v>81040</v>
      </c>
      <c r="B1171" s="245" t="s">
        <v>1369</v>
      </c>
      <c r="C1171" s="245"/>
      <c r="D1171" s="245"/>
      <c r="E1171" s="245"/>
      <c r="F1171" s="245"/>
      <c r="G1171" s="246"/>
      <c r="H1171" s="246"/>
      <c r="I1171" s="60">
        <v>0</v>
      </c>
      <c r="J1171" s="247">
        <v>0</v>
      </c>
      <c r="K1171" s="248"/>
      <c r="L1171" s="60">
        <v>0</v>
      </c>
    </row>
    <row r="1172" spans="1:12">
      <c r="A1172" s="59">
        <v>81041</v>
      </c>
      <c r="B1172" s="245" t="s">
        <v>1370</v>
      </c>
      <c r="C1172" s="245"/>
      <c r="D1172" s="245"/>
      <c r="E1172" s="245"/>
      <c r="F1172" s="245"/>
      <c r="G1172" s="246" t="s">
        <v>281</v>
      </c>
      <c r="H1172" s="246"/>
      <c r="I1172" s="60">
        <v>7.88</v>
      </c>
      <c r="J1172" s="247">
        <v>2.19</v>
      </c>
      <c r="K1172" s="248"/>
      <c r="L1172" s="61">
        <v>10.07</v>
      </c>
    </row>
    <row r="1173" spans="1:12">
      <c r="A1173" s="59">
        <v>81042</v>
      </c>
      <c r="B1173" s="245" t="s">
        <v>1371</v>
      </c>
      <c r="C1173" s="245"/>
      <c r="D1173" s="245"/>
      <c r="E1173" s="245"/>
      <c r="F1173" s="245"/>
      <c r="G1173" s="246" t="s">
        <v>281</v>
      </c>
      <c r="H1173" s="246"/>
      <c r="I1173" s="61">
        <v>10.56</v>
      </c>
      <c r="J1173" s="247">
        <v>2.19</v>
      </c>
      <c r="K1173" s="248"/>
      <c r="L1173" s="61">
        <v>12.75</v>
      </c>
    </row>
    <row r="1174" spans="1:12">
      <c r="A1174" s="59">
        <v>81043</v>
      </c>
      <c r="B1174" s="245" t="s">
        <v>1372</v>
      </c>
      <c r="C1174" s="245"/>
      <c r="D1174" s="245"/>
      <c r="E1174" s="245"/>
      <c r="F1174" s="245"/>
      <c r="G1174" s="246" t="s">
        <v>281</v>
      </c>
      <c r="H1174" s="246"/>
      <c r="I1174" s="61">
        <v>18.46</v>
      </c>
      <c r="J1174" s="247">
        <v>3.41</v>
      </c>
      <c r="K1174" s="248"/>
      <c r="L1174" s="61">
        <v>21.87</v>
      </c>
    </row>
    <row r="1175" spans="1:12">
      <c r="A1175" s="59">
        <v>81044</v>
      </c>
      <c r="B1175" s="245" t="s">
        <v>1373</v>
      </c>
      <c r="C1175" s="245"/>
      <c r="D1175" s="245"/>
      <c r="E1175" s="245"/>
      <c r="F1175" s="245"/>
      <c r="G1175" s="246" t="s">
        <v>281</v>
      </c>
      <c r="H1175" s="246"/>
      <c r="I1175" s="61">
        <v>24.9</v>
      </c>
      <c r="J1175" s="247">
        <v>3.41</v>
      </c>
      <c r="K1175" s="248"/>
      <c r="L1175" s="61">
        <v>28.31</v>
      </c>
    </row>
    <row r="1176" spans="1:12">
      <c r="A1176" s="59">
        <v>81046</v>
      </c>
      <c r="B1176" s="245" t="s">
        <v>1374</v>
      </c>
      <c r="C1176" s="245"/>
      <c r="D1176" s="245"/>
      <c r="E1176" s="245"/>
      <c r="F1176" s="245"/>
      <c r="G1176" s="246" t="s">
        <v>281</v>
      </c>
      <c r="H1176" s="246"/>
      <c r="I1176" s="62">
        <v>260.26</v>
      </c>
      <c r="J1176" s="247">
        <v>5.6</v>
      </c>
      <c r="K1176" s="248"/>
      <c r="L1176" s="62">
        <v>265.86</v>
      </c>
    </row>
    <row r="1177" spans="1:12">
      <c r="A1177" s="59">
        <v>81055</v>
      </c>
      <c r="B1177" s="245" t="s">
        <v>1375</v>
      </c>
      <c r="C1177" s="245"/>
      <c r="D1177" s="245"/>
      <c r="E1177" s="245"/>
      <c r="F1177" s="245"/>
      <c r="G1177" s="246" t="s">
        <v>281</v>
      </c>
      <c r="H1177" s="246"/>
      <c r="I1177" s="60">
        <v>9.5</v>
      </c>
      <c r="J1177" s="247">
        <v>2.19</v>
      </c>
      <c r="K1177" s="248"/>
      <c r="L1177" s="61">
        <v>11.69</v>
      </c>
    </row>
    <row r="1178" spans="1:12">
      <c r="A1178" s="59">
        <v>81056</v>
      </c>
      <c r="B1178" s="245" t="s">
        <v>1376</v>
      </c>
      <c r="C1178" s="245"/>
      <c r="D1178" s="245"/>
      <c r="E1178" s="245"/>
      <c r="F1178" s="245"/>
      <c r="G1178" s="246" t="s">
        <v>281</v>
      </c>
      <c r="H1178" s="246"/>
      <c r="I1178" s="61">
        <v>11.26</v>
      </c>
      <c r="J1178" s="247">
        <v>2.19</v>
      </c>
      <c r="K1178" s="248"/>
      <c r="L1178" s="61">
        <v>13.45</v>
      </c>
    </row>
    <row r="1179" spans="1:12">
      <c r="A1179" s="59">
        <v>81057</v>
      </c>
      <c r="B1179" s="245" t="s">
        <v>1377</v>
      </c>
      <c r="C1179" s="245"/>
      <c r="D1179" s="245"/>
      <c r="E1179" s="245"/>
      <c r="F1179" s="245"/>
      <c r="G1179" s="246" t="s">
        <v>281</v>
      </c>
      <c r="H1179" s="246"/>
      <c r="I1179" s="61">
        <v>16.04</v>
      </c>
      <c r="J1179" s="247">
        <v>2.19</v>
      </c>
      <c r="K1179" s="248"/>
      <c r="L1179" s="61">
        <v>18.23</v>
      </c>
    </row>
    <row r="1180" spans="1:12">
      <c r="A1180" s="59">
        <v>81058</v>
      </c>
      <c r="B1180" s="245" t="s">
        <v>1378</v>
      </c>
      <c r="C1180" s="245"/>
      <c r="D1180" s="245"/>
      <c r="E1180" s="245"/>
      <c r="F1180" s="245"/>
      <c r="G1180" s="246" t="s">
        <v>281</v>
      </c>
      <c r="H1180" s="246"/>
      <c r="I1180" s="61">
        <v>21.4</v>
      </c>
      <c r="J1180" s="247">
        <v>3.41</v>
      </c>
      <c r="K1180" s="248"/>
      <c r="L1180" s="61">
        <v>24.81</v>
      </c>
    </row>
    <row r="1181" spans="1:12">
      <c r="A1181" s="59">
        <v>81065</v>
      </c>
      <c r="B1181" s="245" t="s">
        <v>1379</v>
      </c>
      <c r="C1181" s="245"/>
      <c r="D1181" s="245"/>
      <c r="E1181" s="245"/>
      <c r="F1181" s="245"/>
      <c r="G1181" s="246" t="s">
        <v>281</v>
      </c>
      <c r="H1181" s="246"/>
      <c r="I1181" s="60">
        <v>0.52</v>
      </c>
      <c r="J1181" s="247">
        <v>3.65</v>
      </c>
      <c r="K1181" s="248"/>
      <c r="L1181" s="60">
        <v>4.17</v>
      </c>
    </row>
    <row r="1182" spans="1:12">
      <c r="A1182" s="59">
        <v>81066</v>
      </c>
      <c r="B1182" s="245" t="s">
        <v>163</v>
      </c>
      <c r="C1182" s="245"/>
      <c r="D1182" s="245"/>
      <c r="E1182" s="245"/>
      <c r="F1182" s="245"/>
      <c r="G1182" s="246" t="s">
        <v>281</v>
      </c>
      <c r="H1182" s="246"/>
      <c r="I1182" s="60">
        <v>0.66</v>
      </c>
      <c r="J1182" s="247">
        <v>3.65</v>
      </c>
      <c r="K1182" s="248"/>
      <c r="L1182" s="60">
        <v>4.3099999999999996</v>
      </c>
    </row>
    <row r="1183" spans="1:12">
      <c r="A1183" s="59">
        <v>81067</v>
      </c>
      <c r="B1183" s="245" t="s">
        <v>164</v>
      </c>
      <c r="C1183" s="245"/>
      <c r="D1183" s="245"/>
      <c r="E1183" s="245"/>
      <c r="F1183" s="245"/>
      <c r="G1183" s="246" t="s">
        <v>281</v>
      </c>
      <c r="H1183" s="246"/>
      <c r="I1183" s="60">
        <v>1.34</v>
      </c>
      <c r="J1183" s="247">
        <v>3.65</v>
      </c>
      <c r="K1183" s="248"/>
      <c r="L1183" s="60">
        <v>4.99</v>
      </c>
    </row>
    <row r="1184" spans="1:12">
      <c r="A1184" s="59">
        <v>81068</v>
      </c>
      <c r="B1184" s="245" t="s">
        <v>1380</v>
      </c>
      <c r="C1184" s="245"/>
      <c r="D1184" s="245"/>
      <c r="E1184" s="245"/>
      <c r="F1184" s="245"/>
      <c r="G1184" s="246" t="s">
        <v>281</v>
      </c>
      <c r="H1184" s="246"/>
      <c r="I1184" s="60">
        <v>2.94</v>
      </c>
      <c r="J1184" s="247">
        <v>6.08</v>
      </c>
      <c r="K1184" s="248"/>
      <c r="L1184" s="60">
        <v>9.02</v>
      </c>
    </row>
    <row r="1185" spans="1:12">
      <c r="A1185" s="59">
        <v>81069</v>
      </c>
      <c r="B1185" s="245" t="s">
        <v>165</v>
      </c>
      <c r="C1185" s="245"/>
      <c r="D1185" s="245"/>
      <c r="E1185" s="245"/>
      <c r="F1185" s="245"/>
      <c r="G1185" s="246" t="s">
        <v>281</v>
      </c>
      <c r="H1185" s="246"/>
      <c r="I1185" s="60">
        <v>3.18</v>
      </c>
      <c r="J1185" s="247">
        <v>6.08</v>
      </c>
      <c r="K1185" s="248"/>
      <c r="L1185" s="60">
        <v>9.26</v>
      </c>
    </row>
    <row r="1186" spans="1:12">
      <c r="A1186" s="59">
        <v>81070</v>
      </c>
      <c r="B1186" s="245" t="s">
        <v>1381</v>
      </c>
      <c r="C1186" s="245"/>
      <c r="D1186" s="245"/>
      <c r="E1186" s="245"/>
      <c r="F1186" s="245"/>
      <c r="G1186" s="246" t="s">
        <v>281</v>
      </c>
      <c r="H1186" s="246"/>
      <c r="I1186" s="60">
        <v>7.41</v>
      </c>
      <c r="J1186" s="247">
        <v>6.08</v>
      </c>
      <c r="K1186" s="248"/>
      <c r="L1186" s="61">
        <v>13.49</v>
      </c>
    </row>
    <row r="1187" spans="1:12">
      <c r="A1187" s="59">
        <v>81071</v>
      </c>
      <c r="B1187" s="245" t="s">
        <v>166</v>
      </c>
      <c r="C1187" s="245"/>
      <c r="D1187" s="245"/>
      <c r="E1187" s="245"/>
      <c r="F1187" s="245"/>
      <c r="G1187" s="246" t="s">
        <v>281</v>
      </c>
      <c r="H1187" s="246"/>
      <c r="I1187" s="61">
        <v>10.68</v>
      </c>
      <c r="J1187" s="247">
        <v>7.3</v>
      </c>
      <c r="K1187" s="248"/>
      <c r="L1187" s="61">
        <v>17.98</v>
      </c>
    </row>
    <row r="1188" spans="1:12">
      <c r="A1188" s="59">
        <v>81072</v>
      </c>
      <c r="B1188" s="245" t="s">
        <v>1382</v>
      </c>
      <c r="C1188" s="245"/>
      <c r="D1188" s="245"/>
      <c r="E1188" s="245"/>
      <c r="F1188" s="245"/>
      <c r="G1188" s="246" t="s">
        <v>281</v>
      </c>
      <c r="H1188" s="246"/>
      <c r="I1188" s="61">
        <v>16.02</v>
      </c>
      <c r="J1188" s="247">
        <v>7.3</v>
      </c>
      <c r="K1188" s="248"/>
      <c r="L1188" s="61">
        <v>23.32</v>
      </c>
    </row>
    <row r="1189" spans="1:12">
      <c r="A1189" s="59">
        <v>81073</v>
      </c>
      <c r="B1189" s="245" t="s">
        <v>1383</v>
      </c>
      <c r="C1189" s="245"/>
      <c r="D1189" s="245"/>
      <c r="E1189" s="245"/>
      <c r="F1189" s="245"/>
      <c r="G1189" s="246" t="s">
        <v>281</v>
      </c>
      <c r="H1189" s="246"/>
      <c r="I1189" s="61">
        <v>37.07</v>
      </c>
      <c r="J1189" s="247">
        <v>7.3</v>
      </c>
      <c r="K1189" s="248"/>
      <c r="L1189" s="61">
        <v>44.37</v>
      </c>
    </row>
    <row r="1190" spans="1:12">
      <c r="A1190" s="59">
        <v>81083</v>
      </c>
      <c r="B1190" s="245" t="s">
        <v>1384</v>
      </c>
      <c r="C1190" s="245"/>
      <c r="D1190" s="245"/>
      <c r="E1190" s="245"/>
      <c r="F1190" s="245"/>
      <c r="G1190" s="246" t="s">
        <v>281</v>
      </c>
      <c r="H1190" s="246"/>
      <c r="I1190" s="60">
        <v>2.86</v>
      </c>
      <c r="J1190" s="247">
        <v>6.08</v>
      </c>
      <c r="K1190" s="248"/>
      <c r="L1190" s="60">
        <v>8.94</v>
      </c>
    </row>
    <row r="1191" spans="1:12">
      <c r="A1191" s="59">
        <v>81084</v>
      </c>
      <c r="B1191" s="245" t="s">
        <v>1385</v>
      </c>
      <c r="C1191" s="245"/>
      <c r="D1191" s="245"/>
      <c r="E1191" s="245"/>
      <c r="F1191" s="245"/>
      <c r="G1191" s="246" t="s">
        <v>281</v>
      </c>
      <c r="H1191" s="246"/>
      <c r="I1191" s="60">
        <v>2.25</v>
      </c>
      <c r="J1191" s="247">
        <v>6.08</v>
      </c>
      <c r="K1191" s="248"/>
      <c r="L1191" s="60">
        <v>8.33</v>
      </c>
    </row>
    <row r="1192" spans="1:12">
      <c r="A1192" s="59">
        <v>81100</v>
      </c>
      <c r="B1192" s="245" t="s">
        <v>1386</v>
      </c>
      <c r="C1192" s="245"/>
      <c r="D1192" s="245"/>
      <c r="E1192" s="245"/>
      <c r="F1192" s="245"/>
      <c r="G1192" s="246"/>
      <c r="H1192" s="246"/>
      <c r="I1192" s="60">
        <v>0</v>
      </c>
      <c r="J1192" s="247">
        <v>0</v>
      </c>
      <c r="K1192" s="248"/>
      <c r="L1192" s="60">
        <v>0</v>
      </c>
    </row>
    <row r="1193" spans="1:12">
      <c r="A1193" s="59">
        <v>81101</v>
      </c>
      <c r="B1193" s="245" t="s">
        <v>1387</v>
      </c>
      <c r="C1193" s="245"/>
      <c r="D1193" s="245"/>
      <c r="E1193" s="245"/>
      <c r="F1193" s="245"/>
      <c r="G1193" s="246" t="s">
        <v>281</v>
      </c>
      <c r="H1193" s="246"/>
      <c r="I1193" s="60">
        <v>0.47</v>
      </c>
      <c r="J1193" s="247">
        <v>2.19</v>
      </c>
      <c r="K1193" s="248"/>
      <c r="L1193" s="60">
        <v>2.66</v>
      </c>
    </row>
    <row r="1194" spans="1:12">
      <c r="A1194" s="59">
        <v>81102</v>
      </c>
      <c r="B1194" s="245" t="s">
        <v>1388</v>
      </c>
      <c r="C1194" s="245"/>
      <c r="D1194" s="245"/>
      <c r="E1194" s="245"/>
      <c r="F1194" s="245"/>
      <c r="G1194" s="246" t="s">
        <v>281</v>
      </c>
      <c r="H1194" s="246"/>
      <c r="I1194" s="60">
        <v>0.59</v>
      </c>
      <c r="J1194" s="247">
        <v>2.19</v>
      </c>
      <c r="K1194" s="248"/>
      <c r="L1194" s="60">
        <v>2.78</v>
      </c>
    </row>
    <row r="1195" spans="1:12">
      <c r="A1195" s="59">
        <v>81103</v>
      </c>
      <c r="B1195" s="245" t="s">
        <v>1389</v>
      </c>
      <c r="C1195" s="245"/>
      <c r="D1195" s="245"/>
      <c r="E1195" s="245"/>
      <c r="F1195" s="245"/>
      <c r="G1195" s="246" t="s">
        <v>281</v>
      </c>
      <c r="H1195" s="246"/>
      <c r="I1195" s="60">
        <v>1.58</v>
      </c>
      <c r="J1195" s="247">
        <v>2.19</v>
      </c>
      <c r="K1195" s="248"/>
      <c r="L1195" s="60">
        <v>3.77</v>
      </c>
    </row>
    <row r="1196" spans="1:12">
      <c r="A1196" s="59">
        <v>81104</v>
      </c>
      <c r="B1196" s="245" t="s">
        <v>1390</v>
      </c>
      <c r="C1196" s="245"/>
      <c r="D1196" s="245"/>
      <c r="E1196" s="245"/>
      <c r="F1196" s="245"/>
      <c r="G1196" s="246" t="s">
        <v>281</v>
      </c>
      <c r="H1196" s="246"/>
      <c r="I1196" s="60">
        <v>3.47</v>
      </c>
      <c r="J1196" s="247">
        <v>3.41</v>
      </c>
      <c r="K1196" s="248"/>
      <c r="L1196" s="60">
        <v>6.88</v>
      </c>
    </row>
    <row r="1197" spans="1:12">
      <c r="A1197" s="59">
        <v>81105</v>
      </c>
      <c r="B1197" s="245" t="s">
        <v>1391</v>
      </c>
      <c r="C1197" s="245"/>
      <c r="D1197" s="245"/>
      <c r="E1197" s="245"/>
      <c r="F1197" s="245"/>
      <c r="G1197" s="246" t="s">
        <v>281</v>
      </c>
      <c r="H1197" s="246"/>
      <c r="I1197" s="60">
        <v>3.68</v>
      </c>
      <c r="J1197" s="247">
        <v>3.41</v>
      </c>
      <c r="K1197" s="248"/>
      <c r="L1197" s="60">
        <v>7.09</v>
      </c>
    </row>
    <row r="1198" spans="1:12">
      <c r="A1198" s="59">
        <v>81106</v>
      </c>
      <c r="B1198" s="245" t="s">
        <v>1392</v>
      </c>
      <c r="C1198" s="245"/>
      <c r="D1198" s="245"/>
      <c r="E1198" s="245"/>
      <c r="F1198" s="245"/>
      <c r="G1198" s="246" t="s">
        <v>281</v>
      </c>
      <c r="H1198" s="246"/>
      <c r="I1198" s="60">
        <v>7.84</v>
      </c>
      <c r="J1198" s="247">
        <v>3.41</v>
      </c>
      <c r="K1198" s="248"/>
      <c r="L1198" s="61">
        <v>11.25</v>
      </c>
    </row>
    <row r="1199" spans="1:12">
      <c r="A1199" s="59">
        <v>81107</v>
      </c>
      <c r="B1199" s="245" t="s">
        <v>1393</v>
      </c>
      <c r="C1199" s="245"/>
      <c r="D1199" s="245"/>
      <c r="E1199" s="245"/>
      <c r="F1199" s="245"/>
      <c r="G1199" s="246" t="s">
        <v>281</v>
      </c>
      <c r="H1199" s="246"/>
      <c r="I1199" s="61">
        <v>10.48</v>
      </c>
      <c r="J1199" s="247">
        <v>4.5</v>
      </c>
      <c r="K1199" s="248"/>
      <c r="L1199" s="61">
        <v>14.98</v>
      </c>
    </row>
    <row r="1200" spans="1:12">
      <c r="A1200" s="59">
        <v>81108</v>
      </c>
      <c r="B1200" s="245" t="s">
        <v>1394</v>
      </c>
      <c r="C1200" s="245"/>
      <c r="D1200" s="245"/>
      <c r="E1200" s="245"/>
      <c r="F1200" s="245"/>
      <c r="G1200" s="246" t="s">
        <v>281</v>
      </c>
      <c r="H1200" s="246"/>
      <c r="I1200" s="61">
        <v>26.85</v>
      </c>
      <c r="J1200" s="247">
        <v>4.5</v>
      </c>
      <c r="K1200" s="248"/>
      <c r="L1200" s="61">
        <v>31.35</v>
      </c>
    </row>
    <row r="1201" spans="1:12">
      <c r="A1201" s="59">
        <v>81109</v>
      </c>
      <c r="B1201" s="245" t="s">
        <v>1395</v>
      </c>
      <c r="C1201" s="245"/>
      <c r="D1201" s="245"/>
      <c r="E1201" s="245"/>
      <c r="F1201" s="245"/>
      <c r="G1201" s="246" t="s">
        <v>281</v>
      </c>
      <c r="H1201" s="246"/>
      <c r="I1201" s="61">
        <v>38.54</v>
      </c>
      <c r="J1201" s="247">
        <v>5.6</v>
      </c>
      <c r="K1201" s="248"/>
      <c r="L1201" s="61">
        <v>44.14</v>
      </c>
    </row>
    <row r="1202" spans="1:12">
      <c r="A1202" s="59">
        <v>81120</v>
      </c>
      <c r="B1202" s="245" t="s">
        <v>1396</v>
      </c>
      <c r="C1202" s="245"/>
      <c r="D1202" s="245"/>
      <c r="E1202" s="245"/>
      <c r="F1202" s="245"/>
      <c r="G1202" s="246" t="s">
        <v>281</v>
      </c>
      <c r="H1202" s="246"/>
      <c r="I1202" s="60">
        <v>1.28</v>
      </c>
      <c r="J1202" s="247">
        <v>2.19</v>
      </c>
      <c r="K1202" s="248"/>
      <c r="L1202" s="60">
        <v>3.47</v>
      </c>
    </row>
    <row r="1203" spans="1:12">
      <c r="A1203" s="59">
        <v>81121</v>
      </c>
      <c r="B1203" s="245" t="s">
        <v>1397</v>
      </c>
      <c r="C1203" s="245"/>
      <c r="D1203" s="245"/>
      <c r="E1203" s="245"/>
      <c r="F1203" s="245"/>
      <c r="G1203" s="246" t="s">
        <v>281</v>
      </c>
      <c r="H1203" s="246"/>
      <c r="I1203" s="60">
        <v>1.84</v>
      </c>
      <c r="J1203" s="247">
        <v>3.65</v>
      </c>
      <c r="K1203" s="248"/>
      <c r="L1203" s="60">
        <v>5.49</v>
      </c>
    </row>
    <row r="1204" spans="1:12">
      <c r="A1204" s="59">
        <v>81122</v>
      </c>
      <c r="B1204" s="245" t="s">
        <v>1398</v>
      </c>
      <c r="C1204" s="245"/>
      <c r="D1204" s="245"/>
      <c r="E1204" s="245"/>
      <c r="F1204" s="245"/>
      <c r="G1204" s="246" t="s">
        <v>281</v>
      </c>
      <c r="H1204" s="246"/>
      <c r="I1204" s="60">
        <v>3.05</v>
      </c>
      <c r="J1204" s="247">
        <v>2.19</v>
      </c>
      <c r="K1204" s="248"/>
      <c r="L1204" s="60">
        <v>5.24</v>
      </c>
    </row>
    <row r="1205" spans="1:12">
      <c r="A1205" s="59">
        <v>81130</v>
      </c>
      <c r="B1205" s="245" t="s">
        <v>1399</v>
      </c>
      <c r="C1205" s="245"/>
      <c r="D1205" s="245"/>
      <c r="E1205" s="245"/>
      <c r="F1205" s="245"/>
      <c r="G1205" s="246" t="s">
        <v>281</v>
      </c>
      <c r="H1205" s="246"/>
      <c r="I1205" s="60">
        <v>1.1599999999999999</v>
      </c>
      <c r="J1205" s="247">
        <v>3.65</v>
      </c>
      <c r="K1205" s="248"/>
      <c r="L1205" s="60">
        <v>4.8099999999999996</v>
      </c>
    </row>
    <row r="1206" spans="1:12">
      <c r="A1206" s="59">
        <v>81131</v>
      </c>
      <c r="B1206" s="245" t="s">
        <v>1400</v>
      </c>
      <c r="C1206" s="245"/>
      <c r="D1206" s="245"/>
      <c r="E1206" s="245"/>
      <c r="F1206" s="245"/>
      <c r="G1206" s="246" t="s">
        <v>281</v>
      </c>
      <c r="H1206" s="246"/>
      <c r="I1206" s="60">
        <v>1.27</v>
      </c>
      <c r="J1206" s="247">
        <v>3.65</v>
      </c>
      <c r="K1206" s="248"/>
      <c r="L1206" s="60">
        <v>4.92</v>
      </c>
    </row>
    <row r="1207" spans="1:12">
      <c r="A1207" s="59">
        <v>81132</v>
      </c>
      <c r="B1207" s="245" t="s">
        <v>1401</v>
      </c>
      <c r="C1207" s="245"/>
      <c r="D1207" s="245"/>
      <c r="E1207" s="245"/>
      <c r="F1207" s="245"/>
      <c r="G1207" s="246" t="s">
        <v>281</v>
      </c>
      <c r="H1207" s="246"/>
      <c r="I1207" s="60">
        <v>3.24</v>
      </c>
      <c r="J1207" s="247">
        <v>3.65</v>
      </c>
      <c r="K1207" s="248"/>
      <c r="L1207" s="60">
        <v>6.89</v>
      </c>
    </row>
    <row r="1208" spans="1:12">
      <c r="A1208" s="59">
        <v>81133</v>
      </c>
      <c r="B1208" s="245" t="s">
        <v>1402</v>
      </c>
      <c r="C1208" s="245"/>
      <c r="D1208" s="245"/>
      <c r="E1208" s="245"/>
      <c r="F1208" s="245"/>
      <c r="G1208" s="246" t="s">
        <v>281</v>
      </c>
      <c r="H1208" s="246"/>
      <c r="I1208" s="60">
        <v>6.89</v>
      </c>
      <c r="J1208" s="247">
        <v>6.08</v>
      </c>
      <c r="K1208" s="248"/>
      <c r="L1208" s="61">
        <v>12.97</v>
      </c>
    </row>
    <row r="1209" spans="1:12">
      <c r="A1209" s="59">
        <v>81134</v>
      </c>
      <c r="B1209" s="245" t="s">
        <v>1403</v>
      </c>
      <c r="C1209" s="245"/>
      <c r="D1209" s="245"/>
      <c r="E1209" s="245"/>
      <c r="F1209" s="245"/>
      <c r="G1209" s="246" t="s">
        <v>281</v>
      </c>
      <c r="H1209" s="246"/>
      <c r="I1209" s="61">
        <v>13.4</v>
      </c>
      <c r="J1209" s="247">
        <v>6.08</v>
      </c>
      <c r="K1209" s="248"/>
      <c r="L1209" s="61">
        <v>19.48</v>
      </c>
    </row>
    <row r="1210" spans="1:12">
      <c r="A1210" s="59">
        <v>81144</v>
      </c>
      <c r="B1210" s="245" t="s">
        <v>1404</v>
      </c>
      <c r="C1210" s="245"/>
      <c r="D1210" s="245"/>
      <c r="E1210" s="245"/>
      <c r="F1210" s="245"/>
      <c r="G1210" s="246" t="s">
        <v>281</v>
      </c>
      <c r="H1210" s="246"/>
      <c r="I1210" s="60">
        <v>4.63</v>
      </c>
      <c r="J1210" s="247">
        <v>2.19</v>
      </c>
      <c r="K1210" s="248"/>
      <c r="L1210" s="60">
        <v>6.82</v>
      </c>
    </row>
    <row r="1211" spans="1:12">
      <c r="A1211" s="59">
        <v>81145</v>
      </c>
      <c r="B1211" s="245" t="s">
        <v>1405</v>
      </c>
      <c r="C1211" s="245"/>
      <c r="D1211" s="245"/>
      <c r="E1211" s="245"/>
      <c r="F1211" s="245"/>
      <c r="G1211" s="246" t="s">
        <v>281</v>
      </c>
      <c r="H1211" s="246"/>
      <c r="I1211" s="60">
        <v>3.05</v>
      </c>
      <c r="J1211" s="247">
        <v>2.19</v>
      </c>
      <c r="K1211" s="248"/>
      <c r="L1211" s="60">
        <v>5.24</v>
      </c>
    </row>
    <row r="1212" spans="1:12">
      <c r="A1212" s="59">
        <v>81146</v>
      </c>
      <c r="B1212" s="245" t="s">
        <v>1406</v>
      </c>
      <c r="C1212" s="245"/>
      <c r="D1212" s="245"/>
      <c r="E1212" s="245"/>
      <c r="F1212" s="245"/>
      <c r="G1212" s="246" t="s">
        <v>281</v>
      </c>
      <c r="H1212" s="246"/>
      <c r="I1212" s="60">
        <v>6.4</v>
      </c>
      <c r="J1212" s="247">
        <v>2.19</v>
      </c>
      <c r="K1212" s="248"/>
      <c r="L1212" s="60">
        <v>8.59</v>
      </c>
    </row>
    <row r="1213" spans="1:12">
      <c r="A1213" s="59">
        <v>81160</v>
      </c>
      <c r="B1213" s="245" t="s">
        <v>1407</v>
      </c>
      <c r="C1213" s="245"/>
      <c r="D1213" s="245"/>
      <c r="E1213" s="245"/>
      <c r="F1213" s="245"/>
      <c r="G1213" s="246"/>
      <c r="H1213" s="246"/>
      <c r="I1213" s="60">
        <v>0</v>
      </c>
      <c r="J1213" s="247">
        <v>0</v>
      </c>
      <c r="K1213" s="248"/>
      <c r="L1213" s="60">
        <v>0</v>
      </c>
    </row>
    <row r="1214" spans="1:12">
      <c r="A1214" s="59">
        <v>81161</v>
      </c>
      <c r="B1214" s="245" t="s">
        <v>1408</v>
      </c>
      <c r="C1214" s="245"/>
      <c r="D1214" s="245"/>
      <c r="E1214" s="245"/>
      <c r="F1214" s="245"/>
      <c r="G1214" s="246" t="s">
        <v>281</v>
      </c>
      <c r="H1214" s="246"/>
      <c r="I1214" s="60">
        <v>0.32</v>
      </c>
      <c r="J1214" s="247">
        <v>2.19</v>
      </c>
      <c r="K1214" s="248"/>
      <c r="L1214" s="60">
        <v>2.5099999999999998</v>
      </c>
    </row>
    <row r="1215" spans="1:12">
      <c r="A1215" s="59">
        <v>81162</v>
      </c>
      <c r="B1215" s="245" t="s">
        <v>168</v>
      </c>
      <c r="C1215" s="245"/>
      <c r="D1215" s="245"/>
      <c r="E1215" s="245"/>
      <c r="F1215" s="245"/>
      <c r="G1215" s="246" t="s">
        <v>281</v>
      </c>
      <c r="H1215" s="246"/>
      <c r="I1215" s="60">
        <v>0.63</v>
      </c>
      <c r="J1215" s="247">
        <v>2.19</v>
      </c>
      <c r="K1215" s="248"/>
      <c r="L1215" s="60">
        <v>2.82</v>
      </c>
    </row>
    <row r="1216" spans="1:12">
      <c r="A1216" s="59">
        <v>81163</v>
      </c>
      <c r="B1216" s="245" t="s">
        <v>1409</v>
      </c>
      <c r="C1216" s="245"/>
      <c r="D1216" s="245"/>
      <c r="E1216" s="245"/>
      <c r="F1216" s="245"/>
      <c r="G1216" s="246" t="s">
        <v>281</v>
      </c>
      <c r="H1216" s="246"/>
      <c r="I1216" s="60">
        <v>1.1599999999999999</v>
      </c>
      <c r="J1216" s="247">
        <v>3.41</v>
      </c>
      <c r="K1216" s="248"/>
      <c r="L1216" s="60">
        <v>4.57</v>
      </c>
    </row>
    <row r="1217" spans="1:12">
      <c r="A1217" s="59">
        <v>81164</v>
      </c>
      <c r="B1217" s="245" t="s">
        <v>1410</v>
      </c>
      <c r="C1217" s="245"/>
      <c r="D1217" s="245"/>
      <c r="E1217" s="245"/>
      <c r="F1217" s="245"/>
      <c r="G1217" s="246" t="s">
        <v>281</v>
      </c>
      <c r="H1217" s="246"/>
      <c r="I1217" s="60">
        <v>1.51</v>
      </c>
      <c r="J1217" s="247">
        <v>3.41</v>
      </c>
      <c r="K1217" s="248"/>
      <c r="L1217" s="60">
        <v>4.92</v>
      </c>
    </row>
    <row r="1218" spans="1:12">
      <c r="A1218" s="59">
        <v>81165</v>
      </c>
      <c r="B1218" s="245" t="s">
        <v>167</v>
      </c>
      <c r="C1218" s="245"/>
      <c r="D1218" s="245"/>
      <c r="E1218" s="245"/>
      <c r="F1218" s="245"/>
      <c r="G1218" s="246" t="s">
        <v>281</v>
      </c>
      <c r="H1218" s="246"/>
      <c r="I1218" s="60">
        <v>3.26</v>
      </c>
      <c r="J1218" s="247">
        <v>3.41</v>
      </c>
      <c r="K1218" s="248"/>
      <c r="L1218" s="60">
        <v>6.67</v>
      </c>
    </row>
    <row r="1219" spans="1:12">
      <c r="A1219" s="59">
        <v>81166</v>
      </c>
      <c r="B1219" s="245" t="s">
        <v>169</v>
      </c>
      <c r="C1219" s="245"/>
      <c r="D1219" s="245"/>
      <c r="E1219" s="245"/>
      <c r="F1219" s="245"/>
      <c r="G1219" s="246" t="s">
        <v>281</v>
      </c>
      <c r="H1219" s="246"/>
      <c r="I1219" s="60">
        <v>8.4700000000000006</v>
      </c>
      <c r="J1219" s="247">
        <v>4.62</v>
      </c>
      <c r="K1219" s="248"/>
      <c r="L1219" s="61">
        <v>13.09</v>
      </c>
    </row>
    <row r="1220" spans="1:12">
      <c r="A1220" s="59">
        <v>81167</v>
      </c>
      <c r="B1220" s="245" t="s">
        <v>1411</v>
      </c>
      <c r="C1220" s="245"/>
      <c r="D1220" s="245"/>
      <c r="E1220" s="245"/>
      <c r="F1220" s="245"/>
      <c r="G1220" s="246" t="s">
        <v>281</v>
      </c>
      <c r="H1220" s="246"/>
      <c r="I1220" s="60">
        <v>6.84</v>
      </c>
      <c r="J1220" s="247">
        <v>4.62</v>
      </c>
      <c r="K1220" s="248"/>
      <c r="L1220" s="61">
        <v>11.46</v>
      </c>
    </row>
    <row r="1221" spans="1:12">
      <c r="A1221" s="59">
        <v>81168</v>
      </c>
      <c r="B1221" s="245" t="s">
        <v>1412</v>
      </c>
      <c r="C1221" s="245"/>
      <c r="D1221" s="245"/>
      <c r="E1221" s="245"/>
      <c r="F1221" s="245"/>
      <c r="G1221" s="246" t="s">
        <v>281</v>
      </c>
      <c r="H1221" s="246"/>
      <c r="I1221" s="61">
        <v>35.85</v>
      </c>
      <c r="J1221" s="247">
        <v>5.6</v>
      </c>
      <c r="K1221" s="248"/>
      <c r="L1221" s="61">
        <v>41.45</v>
      </c>
    </row>
    <row r="1222" spans="1:12">
      <c r="A1222" s="59">
        <v>81175</v>
      </c>
      <c r="B1222" s="245" t="s">
        <v>1413</v>
      </c>
      <c r="C1222" s="245"/>
      <c r="D1222" s="245"/>
      <c r="E1222" s="245"/>
      <c r="F1222" s="245"/>
      <c r="G1222" s="246" t="s">
        <v>281</v>
      </c>
      <c r="H1222" s="246"/>
      <c r="I1222" s="60">
        <v>1.37</v>
      </c>
      <c r="J1222" s="247">
        <v>2.19</v>
      </c>
      <c r="K1222" s="248"/>
      <c r="L1222" s="60">
        <v>3.56</v>
      </c>
    </row>
    <row r="1223" spans="1:12">
      <c r="A1223" s="59">
        <v>81176</v>
      </c>
      <c r="B1223" s="245" t="s">
        <v>1414</v>
      </c>
      <c r="C1223" s="245"/>
      <c r="D1223" s="245"/>
      <c r="E1223" s="245"/>
      <c r="F1223" s="245"/>
      <c r="G1223" s="246" t="s">
        <v>281</v>
      </c>
      <c r="H1223" s="246"/>
      <c r="I1223" s="60">
        <v>2.0499999999999998</v>
      </c>
      <c r="J1223" s="247">
        <v>3.41</v>
      </c>
      <c r="K1223" s="248"/>
      <c r="L1223" s="60">
        <v>5.46</v>
      </c>
    </row>
    <row r="1224" spans="1:12">
      <c r="A1224" s="59">
        <v>81177</v>
      </c>
      <c r="B1224" s="245" t="s">
        <v>1415</v>
      </c>
      <c r="C1224" s="245"/>
      <c r="D1224" s="245"/>
      <c r="E1224" s="245"/>
      <c r="F1224" s="245"/>
      <c r="G1224" s="246" t="s">
        <v>281</v>
      </c>
      <c r="H1224" s="246"/>
      <c r="I1224" s="60">
        <v>2.11</v>
      </c>
      <c r="J1224" s="247">
        <v>3.41</v>
      </c>
      <c r="K1224" s="248"/>
      <c r="L1224" s="60">
        <v>5.52</v>
      </c>
    </row>
    <row r="1225" spans="1:12">
      <c r="A1225" s="59">
        <v>81178</v>
      </c>
      <c r="B1225" s="245" t="s">
        <v>1416</v>
      </c>
      <c r="C1225" s="245"/>
      <c r="D1225" s="245"/>
      <c r="E1225" s="245"/>
      <c r="F1225" s="245"/>
      <c r="G1225" s="246" t="s">
        <v>281</v>
      </c>
      <c r="H1225" s="246"/>
      <c r="I1225" s="60">
        <v>2.42</v>
      </c>
      <c r="J1225" s="247">
        <v>3.41</v>
      </c>
      <c r="K1225" s="248"/>
      <c r="L1225" s="60">
        <v>5.83</v>
      </c>
    </row>
    <row r="1226" spans="1:12">
      <c r="A1226" s="59">
        <v>81179</v>
      </c>
      <c r="B1226" s="245" t="s">
        <v>170</v>
      </c>
      <c r="C1226" s="245"/>
      <c r="D1226" s="245"/>
      <c r="E1226" s="245"/>
      <c r="F1226" s="245"/>
      <c r="G1226" s="246" t="s">
        <v>281</v>
      </c>
      <c r="H1226" s="246"/>
      <c r="I1226" s="60">
        <v>2.5299999999999998</v>
      </c>
      <c r="J1226" s="247">
        <v>3.41</v>
      </c>
      <c r="K1226" s="248"/>
      <c r="L1226" s="60">
        <v>5.94</v>
      </c>
    </row>
    <row r="1227" spans="1:12">
      <c r="A1227" s="59">
        <v>81180</v>
      </c>
      <c r="B1227" s="245" t="s">
        <v>171</v>
      </c>
      <c r="C1227" s="245"/>
      <c r="D1227" s="245"/>
      <c r="E1227" s="245"/>
      <c r="F1227" s="245"/>
      <c r="G1227" s="246" t="s">
        <v>281</v>
      </c>
      <c r="H1227" s="246"/>
      <c r="I1227" s="60">
        <v>2.95</v>
      </c>
      <c r="J1227" s="247">
        <v>3.41</v>
      </c>
      <c r="K1227" s="248"/>
      <c r="L1227" s="60">
        <v>6.36</v>
      </c>
    </row>
    <row r="1228" spans="1:12">
      <c r="A1228" s="59">
        <v>81181</v>
      </c>
      <c r="B1228" s="245" t="s">
        <v>1417</v>
      </c>
      <c r="C1228" s="245"/>
      <c r="D1228" s="245"/>
      <c r="E1228" s="245"/>
      <c r="F1228" s="245"/>
      <c r="G1228" s="246" t="s">
        <v>281</v>
      </c>
      <c r="H1228" s="246"/>
      <c r="I1228" s="60">
        <v>4.3099999999999996</v>
      </c>
      <c r="J1228" s="247">
        <v>3.41</v>
      </c>
      <c r="K1228" s="248"/>
      <c r="L1228" s="60">
        <v>7.72</v>
      </c>
    </row>
    <row r="1229" spans="1:12">
      <c r="A1229" s="59">
        <v>81182</v>
      </c>
      <c r="B1229" s="245" t="s">
        <v>1418</v>
      </c>
      <c r="C1229" s="245"/>
      <c r="D1229" s="245"/>
      <c r="E1229" s="245"/>
      <c r="F1229" s="245"/>
      <c r="G1229" s="246" t="s">
        <v>281</v>
      </c>
      <c r="H1229" s="246"/>
      <c r="I1229" s="60">
        <v>5.66</v>
      </c>
      <c r="J1229" s="247">
        <v>3.41</v>
      </c>
      <c r="K1229" s="248"/>
      <c r="L1229" s="60">
        <v>9.07</v>
      </c>
    </row>
    <row r="1230" spans="1:12">
      <c r="A1230" s="59">
        <v>81183</v>
      </c>
      <c r="B1230" s="245" t="s">
        <v>1419</v>
      </c>
      <c r="C1230" s="245"/>
      <c r="D1230" s="245"/>
      <c r="E1230" s="245"/>
      <c r="F1230" s="245"/>
      <c r="G1230" s="246" t="s">
        <v>281</v>
      </c>
      <c r="H1230" s="246"/>
      <c r="I1230" s="60">
        <v>5.9</v>
      </c>
      <c r="J1230" s="247">
        <v>4.62</v>
      </c>
      <c r="K1230" s="248"/>
      <c r="L1230" s="61">
        <v>10.52</v>
      </c>
    </row>
    <row r="1231" spans="1:12">
      <c r="A1231" s="59">
        <v>81184</v>
      </c>
      <c r="B1231" s="245" t="s">
        <v>172</v>
      </c>
      <c r="C1231" s="245"/>
      <c r="D1231" s="245"/>
      <c r="E1231" s="245"/>
      <c r="F1231" s="245"/>
      <c r="G1231" s="246" t="s">
        <v>281</v>
      </c>
      <c r="H1231" s="246"/>
      <c r="I1231" s="60">
        <v>6.92</v>
      </c>
      <c r="J1231" s="247">
        <v>4.62</v>
      </c>
      <c r="K1231" s="248"/>
      <c r="L1231" s="61">
        <v>11.54</v>
      </c>
    </row>
    <row r="1232" spans="1:12">
      <c r="A1232" s="59">
        <v>81185</v>
      </c>
      <c r="B1232" s="245" t="s">
        <v>1420</v>
      </c>
      <c r="C1232" s="245"/>
      <c r="D1232" s="245"/>
      <c r="E1232" s="245"/>
      <c r="F1232" s="245"/>
      <c r="G1232" s="246" t="s">
        <v>334</v>
      </c>
      <c r="H1232" s="246"/>
      <c r="I1232" s="61">
        <v>10.11</v>
      </c>
      <c r="J1232" s="247">
        <v>4.01</v>
      </c>
      <c r="K1232" s="248"/>
      <c r="L1232" s="61">
        <v>14.12</v>
      </c>
    </row>
    <row r="1233" spans="1:12">
      <c r="A1233" s="59">
        <v>81187</v>
      </c>
      <c r="B1233" s="245" t="s">
        <v>1421</v>
      </c>
      <c r="C1233" s="245"/>
      <c r="D1233" s="245"/>
      <c r="E1233" s="245"/>
      <c r="F1233" s="245"/>
      <c r="G1233" s="246" t="s">
        <v>334</v>
      </c>
      <c r="H1233" s="246"/>
      <c r="I1233" s="61">
        <v>27.06</v>
      </c>
      <c r="J1233" s="247">
        <v>4.5</v>
      </c>
      <c r="K1233" s="248"/>
      <c r="L1233" s="61">
        <v>31.56</v>
      </c>
    </row>
    <row r="1234" spans="1:12">
      <c r="A1234" s="59">
        <v>81200</v>
      </c>
      <c r="B1234" s="245" t="s">
        <v>1422</v>
      </c>
      <c r="C1234" s="245"/>
      <c r="D1234" s="245"/>
      <c r="E1234" s="245"/>
      <c r="F1234" s="245"/>
      <c r="G1234" s="246"/>
      <c r="H1234" s="246"/>
      <c r="I1234" s="60">
        <v>0</v>
      </c>
      <c r="J1234" s="247">
        <v>0</v>
      </c>
      <c r="K1234" s="248"/>
      <c r="L1234" s="60">
        <v>0</v>
      </c>
    </row>
    <row r="1235" spans="1:12">
      <c r="A1235" s="59">
        <v>81201</v>
      </c>
      <c r="B1235" s="245" t="s">
        <v>1423</v>
      </c>
      <c r="C1235" s="245"/>
      <c r="D1235" s="245"/>
      <c r="E1235" s="245"/>
      <c r="F1235" s="245"/>
      <c r="G1235" s="246" t="s">
        <v>281</v>
      </c>
      <c r="H1235" s="246"/>
      <c r="I1235" s="60">
        <v>0.73</v>
      </c>
      <c r="J1235" s="247">
        <v>4.87</v>
      </c>
      <c r="K1235" s="248"/>
      <c r="L1235" s="60">
        <v>5.6</v>
      </c>
    </row>
    <row r="1236" spans="1:12">
      <c r="A1236" s="59">
        <v>81202</v>
      </c>
      <c r="B1236" s="245" t="s">
        <v>1424</v>
      </c>
      <c r="C1236" s="245"/>
      <c r="D1236" s="245"/>
      <c r="E1236" s="245"/>
      <c r="F1236" s="245"/>
      <c r="G1236" s="246" t="s">
        <v>281</v>
      </c>
      <c r="H1236" s="246"/>
      <c r="I1236" s="60">
        <v>0.84</v>
      </c>
      <c r="J1236" s="247">
        <v>4.87</v>
      </c>
      <c r="K1236" s="248"/>
      <c r="L1236" s="60">
        <v>5.71</v>
      </c>
    </row>
    <row r="1237" spans="1:12">
      <c r="A1237" s="59">
        <v>81203</v>
      </c>
      <c r="B1237" s="245" t="s">
        <v>1425</v>
      </c>
      <c r="C1237" s="245"/>
      <c r="D1237" s="245"/>
      <c r="E1237" s="245"/>
      <c r="F1237" s="245"/>
      <c r="G1237" s="246" t="s">
        <v>281</v>
      </c>
      <c r="H1237" s="246"/>
      <c r="I1237" s="60">
        <v>2.11</v>
      </c>
      <c r="J1237" s="247">
        <v>4.87</v>
      </c>
      <c r="K1237" s="248"/>
      <c r="L1237" s="60">
        <v>6.98</v>
      </c>
    </row>
    <row r="1238" spans="1:12">
      <c r="A1238" s="59">
        <v>81204</v>
      </c>
      <c r="B1238" s="245" t="s">
        <v>1426</v>
      </c>
      <c r="C1238" s="245"/>
      <c r="D1238" s="245"/>
      <c r="E1238" s="245"/>
      <c r="F1238" s="245"/>
      <c r="G1238" s="246" t="s">
        <v>281</v>
      </c>
      <c r="H1238" s="246"/>
      <c r="I1238" s="60">
        <v>6.21</v>
      </c>
      <c r="J1238" s="247">
        <v>8.52</v>
      </c>
      <c r="K1238" s="248"/>
      <c r="L1238" s="61">
        <v>14.73</v>
      </c>
    </row>
    <row r="1239" spans="1:12">
      <c r="A1239" s="59">
        <v>81205</v>
      </c>
      <c r="B1239" s="245" t="s">
        <v>1427</v>
      </c>
      <c r="C1239" s="245"/>
      <c r="D1239" s="245"/>
      <c r="E1239" s="245"/>
      <c r="F1239" s="245"/>
      <c r="G1239" s="246" t="s">
        <v>281</v>
      </c>
      <c r="H1239" s="246"/>
      <c r="I1239" s="60">
        <v>6.32</v>
      </c>
      <c r="J1239" s="247">
        <v>8.52</v>
      </c>
      <c r="K1239" s="248"/>
      <c r="L1239" s="61">
        <v>14.84</v>
      </c>
    </row>
    <row r="1240" spans="1:12">
      <c r="A1240" s="59">
        <v>81206</v>
      </c>
      <c r="B1240" s="245" t="s">
        <v>1428</v>
      </c>
      <c r="C1240" s="245"/>
      <c r="D1240" s="245"/>
      <c r="E1240" s="245"/>
      <c r="F1240" s="245"/>
      <c r="G1240" s="246" t="s">
        <v>281</v>
      </c>
      <c r="H1240" s="246"/>
      <c r="I1240" s="60">
        <v>8.32</v>
      </c>
      <c r="J1240" s="247">
        <v>8.52</v>
      </c>
      <c r="K1240" s="248"/>
      <c r="L1240" s="61">
        <v>16.84</v>
      </c>
    </row>
    <row r="1241" spans="1:12">
      <c r="A1241" s="59">
        <v>81207</v>
      </c>
      <c r="B1241" s="245" t="s">
        <v>1429</v>
      </c>
      <c r="C1241" s="245"/>
      <c r="D1241" s="245"/>
      <c r="E1241" s="245"/>
      <c r="F1241" s="245"/>
      <c r="G1241" s="246" t="s">
        <v>281</v>
      </c>
      <c r="H1241" s="246"/>
      <c r="I1241" s="61">
        <v>11.58</v>
      </c>
      <c r="J1241" s="247">
        <v>9.73</v>
      </c>
      <c r="K1241" s="248"/>
      <c r="L1241" s="61">
        <v>21.31</v>
      </c>
    </row>
    <row r="1242" spans="1:12">
      <c r="A1242" s="59">
        <v>81208</v>
      </c>
      <c r="B1242" s="245" t="s">
        <v>1430</v>
      </c>
      <c r="C1242" s="245"/>
      <c r="D1242" s="245"/>
      <c r="E1242" s="245"/>
      <c r="F1242" s="245"/>
      <c r="G1242" s="246" t="s">
        <v>281</v>
      </c>
      <c r="H1242" s="246"/>
      <c r="I1242" s="61">
        <v>17.96</v>
      </c>
      <c r="J1242" s="247">
        <v>9.73</v>
      </c>
      <c r="K1242" s="248"/>
      <c r="L1242" s="61">
        <v>27.69</v>
      </c>
    </row>
    <row r="1243" spans="1:12">
      <c r="A1243" s="59">
        <v>81209</v>
      </c>
      <c r="B1243" s="245" t="s">
        <v>1431</v>
      </c>
      <c r="C1243" s="245"/>
      <c r="D1243" s="245"/>
      <c r="E1243" s="245"/>
      <c r="F1243" s="245"/>
      <c r="G1243" s="246" t="s">
        <v>281</v>
      </c>
      <c r="H1243" s="246"/>
      <c r="I1243" s="61">
        <v>27.38</v>
      </c>
      <c r="J1243" s="249">
        <v>12.17</v>
      </c>
      <c r="K1243" s="248"/>
      <c r="L1243" s="61">
        <v>39.549999999999997</v>
      </c>
    </row>
    <row r="1244" spans="1:12">
      <c r="A1244" s="59">
        <v>81230</v>
      </c>
      <c r="B1244" s="245" t="s">
        <v>1432</v>
      </c>
      <c r="C1244" s="245"/>
      <c r="D1244" s="245"/>
      <c r="E1244" s="245"/>
      <c r="F1244" s="245"/>
      <c r="G1244" s="246"/>
      <c r="H1244" s="246"/>
      <c r="I1244" s="60">
        <v>0</v>
      </c>
      <c r="J1244" s="247">
        <v>0</v>
      </c>
      <c r="K1244" s="248"/>
      <c r="L1244" s="60">
        <v>0</v>
      </c>
    </row>
    <row r="1245" spans="1:12">
      <c r="A1245" s="59">
        <v>81231</v>
      </c>
      <c r="B1245" s="245" t="s">
        <v>1433</v>
      </c>
      <c r="C1245" s="245"/>
      <c r="D1245" s="245"/>
      <c r="E1245" s="245"/>
      <c r="F1245" s="245"/>
      <c r="G1245" s="246" t="s">
        <v>281</v>
      </c>
      <c r="H1245" s="246"/>
      <c r="I1245" s="60">
        <v>0.92</v>
      </c>
      <c r="J1245" s="247">
        <v>2.19</v>
      </c>
      <c r="K1245" s="248"/>
      <c r="L1245" s="60">
        <v>3.11</v>
      </c>
    </row>
    <row r="1246" spans="1:12">
      <c r="A1246" s="59">
        <v>81232</v>
      </c>
      <c r="B1246" s="245" t="s">
        <v>1434</v>
      </c>
      <c r="C1246" s="245"/>
      <c r="D1246" s="245"/>
      <c r="E1246" s="245"/>
      <c r="F1246" s="245"/>
      <c r="G1246" s="246" t="s">
        <v>281</v>
      </c>
      <c r="H1246" s="246"/>
      <c r="I1246" s="60">
        <v>1.53</v>
      </c>
      <c r="J1246" s="247">
        <v>2.19</v>
      </c>
      <c r="K1246" s="248"/>
      <c r="L1246" s="60">
        <v>3.72</v>
      </c>
    </row>
    <row r="1247" spans="1:12">
      <c r="A1247" s="59">
        <v>81233</v>
      </c>
      <c r="B1247" s="245" t="s">
        <v>1435</v>
      </c>
      <c r="C1247" s="245"/>
      <c r="D1247" s="245"/>
      <c r="E1247" s="245"/>
      <c r="F1247" s="245"/>
      <c r="G1247" s="246" t="s">
        <v>281</v>
      </c>
      <c r="H1247" s="246"/>
      <c r="I1247" s="60">
        <v>2.34</v>
      </c>
      <c r="J1247" s="247">
        <v>2.19</v>
      </c>
      <c r="K1247" s="248"/>
      <c r="L1247" s="60">
        <v>4.53</v>
      </c>
    </row>
    <row r="1248" spans="1:12">
      <c r="A1248" s="59">
        <v>81234</v>
      </c>
      <c r="B1248" s="245" t="s">
        <v>1436</v>
      </c>
      <c r="C1248" s="245"/>
      <c r="D1248" s="245"/>
      <c r="E1248" s="245"/>
      <c r="F1248" s="245"/>
      <c r="G1248" s="246" t="s">
        <v>281</v>
      </c>
      <c r="H1248" s="246"/>
      <c r="I1248" s="60">
        <v>6.73</v>
      </c>
      <c r="J1248" s="247">
        <v>3.41</v>
      </c>
      <c r="K1248" s="248"/>
      <c r="L1248" s="61">
        <v>10.14</v>
      </c>
    </row>
    <row r="1249" spans="1:12">
      <c r="A1249" s="59">
        <v>81235</v>
      </c>
      <c r="B1249" s="245" t="s">
        <v>1437</v>
      </c>
      <c r="C1249" s="245"/>
      <c r="D1249" s="245"/>
      <c r="E1249" s="245"/>
      <c r="F1249" s="245"/>
      <c r="G1249" s="246" t="s">
        <v>281</v>
      </c>
      <c r="H1249" s="246"/>
      <c r="I1249" s="60">
        <v>7.29</v>
      </c>
      <c r="J1249" s="247">
        <v>3.41</v>
      </c>
      <c r="K1249" s="248"/>
      <c r="L1249" s="61">
        <v>10.7</v>
      </c>
    </row>
    <row r="1250" spans="1:12">
      <c r="A1250" s="59">
        <v>81236</v>
      </c>
      <c r="B1250" s="245" t="s">
        <v>1438</v>
      </c>
      <c r="C1250" s="245"/>
      <c r="D1250" s="245"/>
      <c r="E1250" s="245"/>
      <c r="F1250" s="245"/>
      <c r="G1250" s="246" t="s">
        <v>281</v>
      </c>
      <c r="H1250" s="246"/>
      <c r="I1250" s="60">
        <v>9.93</v>
      </c>
      <c r="J1250" s="247">
        <v>3.41</v>
      </c>
      <c r="K1250" s="248"/>
      <c r="L1250" s="61">
        <v>13.34</v>
      </c>
    </row>
    <row r="1251" spans="1:12">
      <c r="A1251" s="59">
        <v>81250</v>
      </c>
      <c r="B1251" s="245" t="s">
        <v>1439</v>
      </c>
      <c r="C1251" s="245"/>
      <c r="D1251" s="245"/>
      <c r="E1251" s="245"/>
      <c r="F1251" s="245"/>
      <c r="G1251" s="246" t="s">
        <v>281</v>
      </c>
      <c r="H1251" s="246"/>
      <c r="I1251" s="60">
        <v>0.84</v>
      </c>
      <c r="J1251" s="247">
        <v>1.1000000000000001</v>
      </c>
      <c r="K1251" s="248"/>
      <c r="L1251" s="60">
        <v>1.94</v>
      </c>
    </row>
    <row r="1252" spans="1:12">
      <c r="A1252" s="59">
        <v>81251</v>
      </c>
      <c r="B1252" s="245" t="s">
        <v>1440</v>
      </c>
      <c r="C1252" s="245"/>
      <c r="D1252" s="245"/>
      <c r="E1252" s="245"/>
      <c r="F1252" s="245"/>
      <c r="G1252" s="246" t="s">
        <v>281</v>
      </c>
      <c r="H1252" s="246"/>
      <c r="I1252" s="60">
        <v>0.89</v>
      </c>
      <c r="J1252" s="247">
        <v>1.1000000000000001</v>
      </c>
      <c r="K1252" s="248"/>
      <c r="L1252" s="60">
        <v>1.99</v>
      </c>
    </row>
    <row r="1253" spans="1:12">
      <c r="A1253" s="59">
        <v>81252</v>
      </c>
      <c r="B1253" s="245" t="s">
        <v>1441</v>
      </c>
      <c r="C1253" s="245"/>
      <c r="D1253" s="245"/>
      <c r="E1253" s="245"/>
      <c r="F1253" s="245"/>
      <c r="G1253" s="246" t="s">
        <v>281</v>
      </c>
      <c r="H1253" s="246"/>
      <c r="I1253" s="60">
        <v>1.37</v>
      </c>
      <c r="J1253" s="247">
        <v>1.1000000000000001</v>
      </c>
      <c r="K1253" s="248"/>
      <c r="L1253" s="60">
        <v>2.4700000000000002</v>
      </c>
    </row>
    <row r="1254" spans="1:12">
      <c r="A1254" s="59">
        <v>81253</v>
      </c>
      <c r="B1254" s="245" t="s">
        <v>1442</v>
      </c>
      <c r="C1254" s="245"/>
      <c r="D1254" s="245"/>
      <c r="E1254" s="245"/>
      <c r="F1254" s="245"/>
      <c r="G1254" s="246" t="s">
        <v>281</v>
      </c>
      <c r="H1254" s="246"/>
      <c r="I1254" s="60">
        <v>2.5299999999999998</v>
      </c>
      <c r="J1254" s="247">
        <v>1.7</v>
      </c>
      <c r="K1254" s="248"/>
      <c r="L1254" s="60">
        <v>4.2300000000000004</v>
      </c>
    </row>
    <row r="1255" spans="1:12">
      <c r="A1255" s="59">
        <v>81254</v>
      </c>
      <c r="B1255" s="245" t="s">
        <v>1443</v>
      </c>
      <c r="C1255" s="245"/>
      <c r="D1255" s="245"/>
      <c r="E1255" s="245"/>
      <c r="F1255" s="245"/>
      <c r="G1255" s="246" t="s">
        <v>281</v>
      </c>
      <c r="H1255" s="246"/>
      <c r="I1255" s="60">
        <v>4.32</v>
      </c>
      <c r="J1255" s="247">
        <v>3.41</v>
      </c>
      <c r="K1255" s="248"/>
      <c r="L1255" s="60">
        <v>7.73</v>
      </c>
    </row>
    <row r="1256" spans="1:12">
      <c r="A1256" s="59">
        <v>81255</v>
      </c>
      <c r="B1256" s="245" t="s">
        <v>1444</v>
      </c>
      <c r="C1256" s="245"/>
      <c r="D1256" s="245"/>
      <c r="E1256" s="245"/>
      <c r="F1256" s="245"/>
      <c r="G1256" s="246" t="s">
        <v>281</v>
      </c>
      <c r="H1256" s="246"/>
      <c r="I1256" s="60">
        <v>5.8</v>
      </c>
      <c r="J1256" s="247">
        <v>3.41</v>
      </c>
      <c r="K1256" s="248"/>
      <c r="L1256" s="60">
        <v>9.2100000000000009</v>
      </c>
    </row>
    <row r="1257" spans="1:12">
      <c r="A1257" s="59">
        <v>81256</v>
      </c>
      <c r="B1257" s="245" t="s">
        <v>1445</v>
      </c>
      <c r="C1257" s="245"/>
      <c r="D1257" s="245"/>
      <c r="E1257" s="245"/>
      <c r="F1257" s="245"/>
      <c r="G1257" s="246" t="s">
        <v>281</v>
      </c>
      <c r="H1257" s="246"/>
      <c r="I1257" s="61">
        <v>11.28</v>
      </c>
      <c r="J1257" s="247">
        <v>4.62</v>
      </c>
      <c r="K1257" s="248"/>
      <c r="L1257" s="61">
        <v>15.9</v>
      </c>
    </row>
    <row r="1258" spans="1:12">
      <c r="A1258" s="59">
        <v>81257</v>
      </c>
      <c r="B1258" s="245" t="s">
        <v>1446</v>
      </c>
      <c r="C1258" s="245"/>
      <c r="D1258" s="245"/>
      <c r="E1258" s="245"/>
      <c r="F1258" s="245"/>
      <c r="G1258" s="246" t="s">
        <v>281</v>
      </c>
      <c r="H1258" s="246"/>
      <c r="I1258" s="61">
        <v>27.03</v>
      </c>
      <c r="J1258" s="247">
        <v>4.5</v>
      </c>
      <c r="K1258" s="248"/>
      <c r="L1258" s="61">
        <v>31.53</v>
      </c>
    </row>
    <row r="1259" spans="1:12">
      <c r="A1259" s="59">
        <v>81258</v>
      </c>
      <c r="B1259" s="245" t="s">
        <v>1447</v>
      </c>
      <c r="C1259" s="245"/>
      <c r="D1259" s="245"/>
      <c r="E1259" s="245"/>
      <c r="F1259" s="245"/>
      <c r="G1259" s="246" t="s">
        <v>281</v>
      </c>
      <c r="H1259" s="246"/>
      <c r="I1259" s="61">
        <v>41.04</v>
      </c>
      <c r="J1259" s="247">
        <v>5.6</v>
      </c>
      <c r="K1259" s="248"/>
      <c r="L1259" s="61">
        <v>46.64</v>
      </c>
    </row>
    <row r="1260" spans="1:12">
      <c r="A1260" s="59">
        <v>81300</v>
      </c>
      <c r="B1260" s="245" t="s">
        <v>1448</v>
      </c>
      <c r="C1260" s="245"/>
      <c r="D1260" s="245"/>
      <c r="E1260" s="245"/>
      <c r="F1260" s="245"/>
      <c r="G1260" s="246"/>
      <c r="H1260" s="246"/>
      <c r="I1260" s="60">
        <v>0</v>
      </c>
      <c r="J1260" s="247">
        <v>0</v>
      </c>
      <c r="K1260" s="248"/>
      <c r="L1260" s="60">
        <v>0</v>
      </c>
    </row>
    <row r="1261" spans="1:12">
      <c r="A1261" s="59">
        <v>81301</v>
      </c>
      <c r="B1261" s="245" t="s">
        <v>1449</v>
      </c>
      <c r="C1261" s="245"/>
      <c r="D1261" s="245"/>
      <c r="E1261" s="245"/>
      <c r="F1261" s="245"/>
      <c r="G1261" s="246" t="s">
        <v>281</v>
      </c>
      <c r="H1261" s="246"/>
      <c r="I1261" s="60">
        <v>0.74</v>
      </c>
      <c r="J1261" s="247">
        <v>4.38</v>
      </c>
      <c r="K1261" s="248"/>
      <c r="L1261" s="60">
        <v>5.12</v>
      </c>
    </row>
    <row r="1262" spans="1:12">
      <c r="A1262" s="59">
        <v>81302</v>
      </c>
      <c r="B1262" s="245" t="s">
        <v>1450</v>
      </c>
      <c r="C1262" s="245"/>
      <c r="D1262" s="245"/>
      <c r="E1262" s="245"/>
      <c r="F1262" s="245"/>
      <c r="G1262" s="246" t="s">
        <v>281</v>
      </c>
      <c r="H1262" s="246"/>
      <c r="I1262" s="60">
        <v>1.4</v>
      </c>
      <c r="J1262" s="247">
        <v>4.38</v>
      </c>
      <c r="K1262" s="248"/>
      <c r="L1262" s="60">
        <v>5.78</v>
      </c>
    </row>
    <row r="1263" spans="1:12">
      <c r="A1263" s="59">
        <v>81303</v>
      </c>
      <c r="B1263" s="245" t="s">
        <v>1451</v>
      </c>
      <c r="C1263" s="245"/>
      <c r="D1263" s="245"/>
      <c r="E1263" s="245"/>
      <c r="F1263" s="245"/>
      <c r="G1263" s="246" t="s">
        <v>281</v>
      </c>
      <c r="H1263" s="246"/>
      <c r="I1263" s="60">
        <v>3.58</v>
      </c>
      <c r="J1263" s="247">
        <v>4.38</v>
      </c>
      <c r="K1263" s="248"/>
      <c r="L1263" s="60">
        <v>7.96</v>
      </c>
    </row>
    <row r="1264" spans="1:12">
      <c r="A1264" s="59">
        <v>81304</v>
      </c>
      <c r="B1264" s="245" t="s">
        <v>1452</v>
      </c>
      <c r="C1264" s="245"/>
      <c r="D1264" s="245"/>
      <c r="E1264" s="245"/>
      <c r="F1264" s="245"/>
      <c r="G1264" s="246" t="s">
        <v>281</v>
      </c>
      <c r="H1264" s="246"/>
      <c r="I1264" s="60">
        <v>3.5</v>
      </c>
      <c r="J1264" s="247">
        <v>6.82</v>
      </c>
      <c r="K1264" s="248"/>
      <c r="L1264" s="61">
        <v>10.32</v>
      </c>
    </row>
    <row r="1265" spans="1:12">
      <c r="A1265" s="59">
        <v>81305</v>
      </c>
      <c r="B1265" s="245" t="s">
        <v>176</v>
      </c>
      <c r="C1265" s="245"/>
      <c r="D1265" s="245"/>
      <c r="E1265" s="245"/>
      <c r="F1265" s="245"/>
      <c r="G1265" s="246" t="s">
        <v>281</v>
      </c>
      <c r="H1265" s="246"/>
      <c r="I1265" s="60">
        <v>4.84</v>
      </c>
      <c r="J1265" s="247">
        <v>6.82</v>
      </c>
      <c r="K1265" s="248"/>
      <c r="L1265" s="61">
        <v>11.66</v>
      </c>
    </row>
    <row r="1266" spans="1:12">
      <c r="A1266" s="59">
        <v>81306</v>
      </c>
      <c r="B1266" s="245" t="s">
        <v>1453</v>
      </c>
      <c r="C1266" s="245"/>
      <c r="D1266" s="245"/>
      <c r="E1266" s="245"/>
      <c r="F1266" s="245"/>
      <c r="G1266" s="246" t="s">
        <v>281</v>
      </c>
      <c r="H1266" s="246"/>
      <c r="I1266" s="61">
        <v>16.43</v>
      </c>
      <c r="J1266" s="247">
        <v>6.82</v>
      </c>
      <c r="K1266" s="248"/>
      <c r="L1266" s="61">
        <v>23.25</v>
      </c>
    </row>
    <row r="1267" spans="1:12">
      <c r="A1267" s="59">
        <v>81307</v>
      </c>
      <c r="B1267" s="245" t="s">
        <v>1454</v>
      </c>
      <c r="C1267" s="245"/>
      <c r="D1267" s="245"/>
      <c r="E1267" s="245"/>
      <c r="F1267" s="245"/>
      <c r="G1267" s="246" t="s">
        <v>281</v>
      </c>
      <c r="H1267" s="246"/>
      <c r="I1267" s="61">
        <v>39.6</v>
      </c>
      <c r="J1267" s="247">
        <v>9</v>
      </c>
      <c r="K1267" s="248"/>
      <c r="L1267" s="61">
        <v>48.6</v>
      </c>
    </row>
    <row r="1268" spans="1:12">
      <c r="A1268" s="59">
        <v>81308</v>
      </c>
      <c r="B1268" s="245" t="s">
        <v>1455</v>
      </c>
      <c r="C1268" s="245"/>
      <c r="D1268" s="245"/>
      <c r="E1268" s="245"/>
      <c r="F1268" s="245"/>
      <c r="G1268" s="246" t="s">
        <v>281</v>
      </c>
      <c r="H1268" s="246"/>
      <c r="I1268" s="61">
        <v>36.96</v>
      </c>
      <c r="J1268" s="247">
        <v>9</v>
      </c>
      <c r="K1268" s="248"/>
      <c r="L1268" s="61">
        <v>45.96</v>
      </c>
    </row>
    <row r="1269" spans="1:12">
      <c r="A1269" s="59">
        <v>81309</v>
      </c>
      <c r="B1269" s="245" t="s">
        <v>1456</v>
      </c>
      <c r="C1269" s="245"/>
      <c r="D1269" s="245"/>
      <c r="E1269" s="245"/>
      <c r="F1269" s="245"/>
      <c r="G1269" s="246" t="s">
        <v>281</v>
      </c>
      <c r="H1269" s="246"/>
      <c r="I1269" s="62">
        <v>110.96</v>
      </c>
      <c r="J1269" s="249">
        <v>10.95</v>
      </c>
      <c r="K1269" s="248"/>
      <c r="L1269" s="62">
        <v>121.91</v>
      </c>
    </row>
    <row r="1270" spans="1:12">
      <c r="A1270" s="59">
        <v>81320</v>
      </c>
      <c r="B1270" s="245" t="s">
        <v>1457</v>
      </c>
      <c r="C1270" s="245"/>
      <c r="D1270" s="245"/>
      <c r="E1270" s="245"/>
      <c r="F1270" s="245"/>
      <c r="G1270" s="246" t="s">
        <v>281</v>
      </c>
      <c r="H1270" s="246"/>
      <c r="I1270" s="60">
        <v>0.53</v>
      </c>
      <c r="J1270" s="247">
        <v>4.38</v>
      </c>
      <c r="K1270" s="248"/>
      <c r="L1270" s="60">
        <v>4.91</v>
      </c>
    </row>
    <row r="1271" spans="1:12">
      <c r="A1271" s="59">
        <v>81321</v>
      </c>
      <c r="B1271" s="245" t="s">
        <v>179</v>
      </c>
      <c r="C1271" s="245"/>
      <c r="D1271" s="245"/>
      <c r="E1271" s="245"/>
      <c r="F1271" s="245"/>
      <c r="G1271" s="246" t="s">
        <v>281</v>
      </c>
      <c r="H1271" s="246"/>
      <c r="I1271" s="60">
        <v>0.74</v>
      </c>
      <c r="J1271" s="247">
        <v>4.38</v>
      </c>
      <c r="K1271" s="248"/>
      <c r="L1271" s="60">
        <v>5.12</v>
      </c>
    </row>
    <row r="1272" spans="1:12">
      <c r="A1272" s="59">
        <v>81322</v>
      </c>
      <c r="B1272" s="245" t="s">
        <v>180</v>
      </c>
      <c r="C1272" s="245"/>
      <c r="D1272" s="245"/>
      <c r="E1272" s="245"/>
      <c r="F1272" s="245"/>
      <c r="G1272" s="246" t="s">
        <v>281</v>
      </c>
      <c r="H1272" s="246"/>
      <c r="I1272" s="60">
        <v>1.79</v>
      </c>
      <c r="J1272" s="247">
        <v>4.38</v>
      </c>
      <c r="K1272" s="248"/>
      <c r="L1272" s="60">
        <v>6.17</v>
      </c>
    </row>
    <row r="1273" spans="1:12">
      <c r="A1273" s="59">
        <v>81323</v>
      </c>
      <c r="B1273" s="245" t="s">
        <v>1458</v>
      </c>
      <c r="C1273" s="245"/>
      <c r="D1273" s="245"/>
      <c r="E1273" s="245"/>
      <c r="F1273" s="245"/>
      <c r="G1273" s="246" t="s">
        <v>281</v>
      </c>
      <c r="H1273" s="246"/>
      <c r="I1273" s="60">
        <v>4.42</v>
      </c>
      <c r="J1273" s="247">
        <v>6.82</v>
      </c>
      <c r="K1273" s="248"/>
      <c r="L1273" s="61">
        <v>11.24</v>
      </c>
    </row>
    <row r="1274" spans="1:12">
      <c r="A1274" s="59">
        <v>81324</v>
      </c>
      <c r="B1274" s="245" t="s">
        <v>178</v>
      </c>
      <c r="C1274" s="245"/>
      <c r="D1274" s="245"/>
      <c r="E1274" s="245"/>
      <c r="F1274" s="245"/>
      <c r="G1274" s="246" t="s">
        <v>281</v>
      </c>
      <c r="H1274" s="246"/>
      <c r="I1274" s="60">
        <v>4.1100000000000003</v>
      </c>
      <c r="J1274" s="247">
        <v>6.82</v>
      </c>
      <c r="K1274" s="248"/>
      <c r="L1274" s="61">
        <v>10.93</v>
      </c>
    </row>
    <row r="1275" spans="1:12">
      <c r="A1275" s="59">
        <v>81325</v>
      </c>
      <c r="B1275" s="245" t="s">
        <v>1459</v>
      </c>
      <c r="C1275" s="245"/>
      <c r="D1275" s="245"/>
      <c r="E1275" s="245"/>
      <c r="F1275" s="245"/>
      <c r="G1275" s="246" t="s">
        <v>281</v>
      </c>
      <c r="H1275" s="246"/>
      <c r="I1275" s="61">
        <v>18.850000000000001</v>
      </c>
      <c r="J1275" s="247">
        <v>6.82</v>
      </c>
      <c r="K1275" s="248"/>
      <c r="L1275" s="61">
        <v>25.67</v>
      </c>
    </row>
    <row r="1276" spans="1:12">
      <c r="A1276" s="59">
        <v>81326</v>
      </c>
      <c r="B1276" s="245" t="s">
        <v>181</v>
      </c>
      <c r="C1276" s="245"/>
      <c r="D1276" s="245"/>
      <c r="E1276" s="245"/>
      <c r="F1276" s="245"/>
      <c r="G1276" s="246" t="s">
        <v>281</v>
      </c>
      <c r="H1276" s="246"/>
      <c r="I1276" s="61">
        <v>49.9</v>
      </c>
      <c r="J1276" s="247">
        <v>9</v>
      </c>
      <c r="K1276" s="248"/>
      <c r="L1276" s="61">
        <v>58.9</v>
      </c>
    </row>
    <row r="1277" spans="1:12">
      <c r="A1277" s="59">
        <v>81327</v>
      </c>
      <c r="B1277" s="245" t="s">
        <v>1460</v>
      </c>
      <c r="C1277" s="245"/>
      <c r="D1277" s="245"/>
      <c r="E1277" s="245"/>
      <c r="F1277" s="245"/>
      <c r="G1277" s="246" t="s">
        <v>281</v>
      </c>
      <c r="H1277" s="246"/>
      <c r="I1277" s="61">
        <v>57.67</v>
      </c>
      <c r="J1277" s="247">
        <v>9</v>
      </c>
      <c r="K1277" s="248"/>
      <c r="L1277" s="61">
        <v>66.67</v>
      </c>
    </row>
    <row r="1278" spans="1:12">
      <c r="A1278" s="59">
        <v>81328</v>
      </c>
      <c r="B1278" s="245" t="s">
        <v>1461</v>
      </c>
      <c r="C1278" s="245"/>
      <c r="D1278" s="245"/>
      <c r="E1278" s="245"/>
      <c r="F1278" s="245"/>
      <c r="G1278" s="246" t="s">
        <v>281</v>
      </c>
      <c r="H1278" s="246"/>
      <c r="I1278" s="62">
        <v>123.64</v>
      </c>
      <c r="J1278" s="249">
        <v>10.95</v>
      </c>
      <c r="K1278" s="248"/>
      <c r="L1278" s="62">
        <v>134.59</v>
      </c>
    </row>
    <row r="1279" spans="1:12">
      <c r="A1279" s="59">
        <v>81340</v>
      </c>
      <c r="B1279" s="245" t="s">
        <v>1462</v>
      </c>
      <c r="C1279" s="245"/>
      <c r="D1279" s="245"/>
      <c r="E1279" s="245"/>
      <c r="F1279" s="245"/>
      <c r="G1279" s="246" t="s">
        <v>281</v>
      </c>
      <c r="H1279" s="246"/>
      <c r="I1279" s="60">
        <v>2.42</v>
      </c>
      <c r="J1279" s="247">
        <v>6.82</v>
      </c>
      <c r="K1279" s="248"/>
      <c r="L1279" s="60">
        <v>9.24</v>
      </c>
    </row>
    <row r="1280" spans="1:12">
      <c r="A1280" s="59">
        <v>81341</v>
      </c>
      <c r="B1280" s="245" t="s">
        <v>1463</v>
      </c>
      <c r="C1280" s="245"/>
      <c r="D1280" s="245"/>
      <c r="E1280" s="245"/>
      <c r="F1280" s="245"/>
      <c r="G1280" s="246" t="s">
        <v>281</v>
      </c>
      <c r="H1280" s="246"/>
      <c r="I1280" s="60">
        <v>1.36</v>
      </c>
      <c r="J1280" s="247">
        <v>5.35</v>
      </c>
      <c r="K1280" s="248"/>
      <c r="L1280" s="60">
        <v>6.71</v>
      </c>
    </row>
    <row r="1281" spans="1:12">
      <c r="A1281" s="59">
        <v>81342</v>
      </c>
      <c r="B1281" s="245" t="s">
        <v>1464</v>
      </c>
      <c r="C1281" s="245"/>
      <c r="D1281" s="245"/>
      <c r="E1281" s="245"/>
      <c r="F1281" s="245"/>
      <c r="G1281" s="246" t="s">
        <v>281</v>
      </c>
      <c r="H1281" s="246"/>
      <c r="I1281" s="60">
        <v>1.97</v>
      </c>
      <c r="J1281" s="247">
        <v>5.35</v>
      </c>
      <c r="K1281" s="248"/>
      <c r="L1281" s="60">
        <v>7.32</v>
      </c>
    </row>
    <row r="1282" spans="1:12">
      <c r="A1282" s="59">
        <v>81343</v>
      </c>
      <c r="B1282" s="245" t="s">
        <v>1465</v>
      </c>
      <c r="C1282" s="245"/>
      <c r="D1282" s="245"/>
      <c r="E1282" s="245"/>
      <c r="F1282" s="245"/>
      <c r="G1282" s="246" t="s">
        <v>281</v>
      </c>
      <c r="H1282" s="246"/>
      <c r="I1282" s="60">
        <v>2.69</v>
      </c>
      <c r="J1282" s="247">
        <v>5.35</v>
      </c>
      <c r="K1282" s="248"/>
      <c r="L1282" s="60">
        <v>8.0399999999999991</v>
      </c>
    </row>
    <row r="1283" spans="1:12">
      <c r="A1283" s="59">
        <v>81350</v>
      </c>
      <c r="B1283" s="245" t="s">
        <v>1466</v>
      </c>
      <c r="C1283" s="245"/>
      <c r="D1283" s="245"/>
      <c r="E1283" s="245"/>
      <c r="F1283" s="245"/>
      <c r="G1283" s="246" t="s">
        <v>281</v>
      </c>
      <c r="H1283" s="246"/>
      <c r="I1283" s="60">
        <v>2.0499999999999998</v>
      </c>
      <c r="J1283" s="247">
        <v>4.87</v>
      </c>
      <c r="K1283" s="248"/>
      <c r="L1283" s="60">
        <v>6.92</v>
      </c>
    </row>
    <row r="1284" spans="1:12">
      <c r="A1284" s="59">
        <v>81351</v>
      </c>
      <c r="B1284" s="245" t="s">
        <v>1467</v>
      </c>
      <c r="C1284" s="245"/>
      <c r="D1284" s="245"/>
      <c r="E1284" s="245"/>
      <c r="F1284" s="245"/>
      <c r="G1284" s="246" t="s">
        <v>281</v>
      </c>
      <c r="H1284" s="246"/>
      <c r="I1284" s="60">
        <v>2.38</v>
      </c>
      <c r="J1284" s="247">
        <v>4.87</v>
      </c>
      <c r="K1284" s="248"/>
      <c r="L1284" s="60">
        <v>7.25</v>
      </c>
    </row>
    <row r="1285" spans="1:12">
      <c r="A1285" s="59">
        <v>81360</v>
      </c>
      <c r="B1285" s="245" t="s">
        <v>182</v>
      </c>
      <c r="C1285" s="245"/>
      <c r="D1285" s="245"/>
      <c r="E1285" s="245"/>
      <c r="F1285" s="245"/>
      <c r="G1285" s="246" t="s">
        <v>281</v>
      </c>
      <c r="H1285" s="246"/>
      <c r="I1285" s="60">
        <v>4.05</v>
      </c>
      <c r="J1285" s="247">
        <v>4.38</v>
      </c>
      <c r="K1285" s="248"/>
      <c r="L1285" s="60">
        <v>8.43</v>
      </c>
    </row>
    <row r="1286" spans="1:12">
      <c r="A1286" s="59">
        <v>81361</v>
      </c>
      <c r="B1286" s="245" t="s">
        <v>1468</v>
      </c>
      <c r="C1286" s="245"/>
      <c r="D1286" s="245"/>
      <c r="E1286" s="245"/>
      <c r="F1286" s="245"/>
      <c r="G1286" s="246" t="s">
        <v>281</v>
      </c>
      <c r="H1286" s="246"/>
      <c r="I1286" s="60">
        <v>1.52</v>
      </c>
      <c r="J1286" s="247">
        <v>4.87</v>
      </c>
      <c r="K1286" s="248"/>
      <c r="L1286" s="60">
        <v>6.39</v>
      </c>
    </row>
    <row r="1287" spans="1:12">
      <c r="A1287" s="59">
        <v>81368</v>
      </c>
      <c r="B1287" s="245" t="s">
        <v>1469</v>
      </c>
      <c r="C1287" s="245"/>
      <c r="D1287" s="245"/>
      <c r="E1287" s="245"/>
      <c r="F1287" s="245"/>
      <c r="G1287" s="246" t="s">
        <v>281</v>
      </c>
      <c r="H1287" s="246"/>
      <c r="I1287" s="60">
        <v>4.21</v>
      </c>
      <c r="J1287" s="247">
        <v>4.38</v>
      </c>
      <c r="K1287" s="248"/>
      <c r="L1287" s="60">
        <v>8.59</v>
      </c>
    </row>
    <row r="1288" spans="1:12">
      <c r="A1288" s="59">
        <v>81369</v>
      </c>
      <c r="B1288" s="245" t="s">
        <v>177</v>
      </c>
      <c r="C1288" s="245"/>
      <c r="D1288" s="245"/>
      <c r="E1288" s="245"/>
      <c r="F1288" s="245"/>
      <c r="G1288" s="246" t="s">
        <v>281</v>
      </c>
      <c r="H1288" s="246"/>
      <c r="I1288" s="60">
        <v>6.27</v>
      </c>
      <c r="J1288" s="247">
        <v>4.38</v>
      </c>
      <c r="K1288" s="248"/>
      <c r="L1288" s="61">
        <v>10.65</v>
      </c>
    </row>
    <row r="1289" spans="1:12">
      <c r="A1289" s="59">
        <v>81375</v>
      </c>
      <c r="B1289" s="245" t="s">
        <v>1470</v>
      </c>
      <c r="C1289" s="245"/>
      <c r="D1289" s="245"/>
      <c r="E1289" s="245"/>
      <c r="F1289" s="245"/>
      <c r="G1289" s="246" t="s">
        <v>281</v>
      </c>
      <c r="H1289" s="246"/>
      <c r="I1289" s="60">
        <v>5.49</v>
      </c>
      <c r="J1289" s="247">
        <v>5.35</v>
      </c>
      <c r="K1289" s="248"/>
      <c r="L1289" s="61">
        <v>10.84</v>
      </c>
    </row>
    <row r="1290" spans="1:12">
      <c r="A1290" s="59">
        <v>81376</v>
      </c>
      <c r="B1290" s="245" t="s">
        <v>1471</v>
      </c>
      <c r="C1290" s="245"/>
      <c r="D1290" s="245"/>
      <c r="E1290" s="245"/>
      <c r="F1290" s="245"/>
      <c r="G1290" s="246" t="s">
        <v>281</v>
      </c>
      <c r="H1290" s="246"/>
      <c r="I1290" s="60">
        <v>1.89</v>
      </c>
      <c r="J1290" s="247">
        <v>4.38</v>
      </c>
      <c r="K1290" s="248"/>
      <c r="L1290" s="60">
        <v>6.27</v>
      </c>
    </row>
    <row r="1291" spans="1:12">
      <c r="A1291" s="59">
        <v>81380</v>
      </c>
      <c r="B1291" s="245" t="s">
        <v>1472</v>
      </c>
      <c r="C1291" s="245"/>
      <c r="D1291" s="245"/>
      <c r="E1291" s="245"/>
      <c r="F1291" s="245"/>
      <c r="G1291" s="246" t="s">
        <v>281</v>
      </c>
      <c r="H1291" s="246"/>
      <c r="I1291" s="60">
        <v>5.26</v>
      </c>
      <c r="J1291" s="247">
        <v>5.35</v>
      </c>
      <c r="K1291" s="248"/>
      <c r="L1291" s="61">
        <v>10.61</v>
      </c>
    </row>
    <row r="1292" spans="1:12">
      <c r="A1292" s="59">
        <v>81381</v>
      </c>
      <c r="B1292" s="245" t="s">
        <v>1473</v>
      </c>
      <c r="C1292" s="245"/>
      <c r="D1292" s="245"/>
      <c r="E1292" s="245"/>
      <c r="F1292" s="245"/>
      <c r="G1292" s="246" t="s">
        <v>281</v>
      </c>
      <c r="H1292" s="246"/>
      <c r="I1292" s="60">
        <v>7.17</v>
      </c>
      <c r="J1292" s="247">
        <v>5.35</v>
      </c>
      <c r="K1292" s="248"/>
      <c r="L1292" s="61">
        <v>12.52</v>
      </c>
    </row>
    <row r="1293" spans="1:12">
      <c r="A1293" s="59">
        <v>81400</v>
      </c>
      <c r="B1293" s="245" t="s">
        <v>1474</v>
      </c>
      <c r="C1293" s="245"/>
      <c r="D1293" s="245"/>
      <c r="E1293" s="245"/>
      <c r="F1293" s="245"/>
      <c r="G1293" s="246"/>
      <c r="H1293" s="246"/>
      <c r="I1293" s="60">
        <v>0</v>
      </c>
      <c r="J1293" s="247">
        <v>0</v>
      </c>
      <c r="K1293" s="248"/>
      <c r="L1293" s="60">
        <v>0</v>
      </c>
    </row>
    <row r="1294" spans="1:12">
      <c r="A1294" s="59">
        <v>81401</v>
      </c>
      <c r="B1294" s="245" t="s">
        <v>1475</v>
      </c>
      <c r="C1294" s="245"/>
      <c r="D1294" s="245"/>
      <c r="E1294" s="245"/>
      <c r="F1294" s="245"/>
      <c r="G1294" s="246" t="s">
        <v>281</v>
      </c>
      <c r="H1294" s="246"/>
      <c r="I1294" s="60">
        <v>0.93</v>
      </c>
      <c r="J1294" s="247">
        <v>4.62</v>
      </c>
      <c r="K1294" s="248"/>
      <c r="L1294" s="60">
        <v>5.55</v>
      </c>
    </row>
    <row r="1295" spans="1:12">
      <c r="A1295" s="59">
        <v>81402</v>
      </c>
      <c r="B1295" s="245" t="s">
        <v>189</v>
      </c>
      <c r="C1295" s="245"/>
      <c r="D1295" s="245"/>
      <c r="E1295" s="245"/>
      <c r="F1295" s="245"/>
      <c r="G1295" s="246" t="s">
        <v>281</v>
      </c>
      <c r="H1295" s="246"/>
      <c r="I1295" s="60">
        <v>0.95</v>
      </c>
      <c r="J1295" s="247">
        <v>4.62</v>
      </c>
      <c r="K1295" s="248"/>
      <c r="L1295" s="60">
        <v>5.57</v>
      </c>
    </row>
    <row r="1296" spans="1:12">
      <c r="A1296" s="59">
        <v>81403</v>
      </c>
      <c r="B1296" s="245" t="s">
        <v>190</v>
      </c>
      <c r="C1296" s="245"/>
      <c r="D1296" s="245"/>
      <c r="E1296" s="245"/>
      <c r="F1296" s="245"/>
      <c r="G1296" s="246" t="s">
        <v>281</v>
      </c>
      <c r="H1296" s="246"/>
      <c r="I1296" s="60">
        <v>3.11</v>
      </c>
      <c r="J1296" s="247">
        <v>4.62</v>
      </c>
      <c r="K1296" s="248"/>
      <c r="L1296" s="60">
        <v>7.73</v>
      </c>
    </row>
    <row r="1297" spans="1:12">
      <c r="A1297" s="59">
        <v>81404</v>
      </c>
      <c r="B1297" s="245" t="s">
        <v>1476</v>
      </c>
      <c r="C1297" s="245"/>
      <c r="D1297" s="245"/>
      <c r="E1297" s="245"/>
      <c r="F1297" s="245"/>
      <c r="G1297" s="246" t="s">
        <v>281</v>
      </c>
      <c r="H1297" s="246"/>
      <c r="I1297" s="60">
        <v>5.0199999999999996</v>
      </c>
      <c r="J1297" s="247">
        <v>7.3</v>
      </c>
      <c r="K1297" s="248"/>
      <c r="L1297" s="61">
        <v>12.32</v>
      </c>
    </row>
    <row r="1298" spans="1:12">
      <c r="A1298" s="59">
        <v>81405</v>
      </c>
      <c r="B1298" s="245" t="s">
        <v>191</v>
      </c>
      <c r="C1298" s="245"/>
      <c r="D1298" s="245"/>
      <c r="E1298" s="245"/>
      <c r="F1298" s="245"/>
      <c r="G1298" s="246" t="s">
        <v>281</v>
      </c>
      <c r="H1298" s="246"/>
      <c r="I1298" s="60">
        <v>5.74</v>
      </c>
      <c r="J1298" s="247">
        <v>7.3</v>
      </c>
      <c r="K1298" s="248"/>
      <c r="L1298" s="61">
        <v>13.04</v>
      </c>
    </row>
    <row r="1299" spans="1:12">
      <c r="A1299" s="59">
        <v>81406</v>
      </c>
      <c r="B1299" s="245" t="s">
        <v>192</v>
      </c>
      <c r="C1299" s="245"/>
      <c r="D1299" s="245"/>
      <c r="E1299" s="245"/>
      <c r="F1299" s="245"/>
      <c r="G1299" s="246" t="s">
        <v>281</v>
      </c>
      <c r="H1299" s="246"/>
      <c r="I1299" s="61">
        <v>17.239999999999998</v>
      </c>
      <c r="J1299" s="247">
        <v>7.3</v>
      </c>
      <c r="K1299" s="248"/>
      <c r="L1299" s="61">
        <v>24.54</v>
      </c>
    </row>
    <row r="1300" spans="1:12">
      <c r="A1300" s="59">
        <v>81407</v>
      </c>
      <c r="B1300" s="245" t="s">
        <v>1477</v>
      </c>
      <c r="C1300" s="245"/>
      <c r="D1300" s="245"/>
      <c r="E1300" s="245"/>
      <c r="F1300" s="245"/>
      <c r="G1300" s="246" t="s">
        <v>281</v>
      </c>
      <c r="H1300" s="246"/>
      <c r="I1300" s="61">
        <v>31.93</v>
      </c>
      <c r="J1300" s="249">
        <v>10.95</v>
      </c>
      <c r="K1300" s="248"/>
      <c r="L1300" s="61">
        <v>42.88</v>
      </c>
    </row>
    <row r="1301" spans="1:12">
      <c r="A1301" s="59">
        <v>81408</v>
      </c>
      <c r="B1301" s="245" t="s">
        <v>1478</v>
      </c>
      <c r="C1301" s="245"/>
      <c r="D1301" s="245"/>
      <c r="E1301" s="245"/>
      <c r="F1301" s="245"/>
      <c r="G1301" s="246" t="s">
        <v>281</v>
      </c>
      <c r="H1301" s="246"/>
      <c r="I1301" s="61">
        <v>48.8</v>
      </c>
      <c r="J1301" s="249">
        <v>10.95</v>
      </c>
      <c r="K1301" s="248"/>
      <c r="L1301" s="61">
        <v>59.75</v>
      </c>
    </row>
    <row r="1302" spans="1:12">
      <c r="A1302" s="59">
        <v>81409</v>
      </c>
      <c r="B1302" s="245" t="s">
        <v>1479</v>
      </c>
      <c r="C1302" s="245"/>
      <c r="D1302" s="245"/>
      <c r="E1302" s="245"/>
      <c r="F1302" s="245"/>
      <c r="G1302" s="246" t="s">
        <v>281</v>
      </c>
      <c r="H1302" s="246"/>
      <c r="I1302" s="61">
        <v>93.56</v>
      </c>
      <c r="J1302" s="249">
        <v>13.38</v>
      </c>
      <c r="K1302" s="248"/>
      <c r="L1302" s="62">
        <v>106.94</v>
      </c>
    </row>
    <row r="1303" spans="1:12">
      <c r="A1303" s="59">
        <v>81420</v>
      </c>
      <c r="B1303" s="245" t="s">
        <v>1480</v>
      </c>
      <c r="C1303" s="245"/>
      <c r="D1303" s="245"/>
      <c r="E1303" s="245"/>
      <c r="F1303" s="245"/>
      <c r="G1303" s="246" t="s">
        <v>281</v>
      </c>
      <c r="H1303" s="246"/>
      <c r="I1303" s="60">
        <v>1.97</v>
      </c>
      <c r="J1303" s="247">
        <v>4.62</v>
      </c>
      <c r="K1303" s="248"/>
      <c r="L1303" s="60">
        <v>6.59</v>
      </c>
    </row>
    <row r="1304" spans="1:12">
      <c r="A1304" s="59">
        <v>81421</v>
      </c>
      <c r="B1304" s="245" t="s">
        <v>193</v>
      </c>
      <c r="C1304" s="245"/>
      <c r="D1304" s="245"/>
      <c r="E1304" s="245"/>
      <c r="F1304" s="245"/>
      <c r="G1304" s="246" t="s">
        <v>281</v>
      </c>
      <c r="H1304" s="246"/>
      <c r="I1304" s="60">
        <v>3.7</v>
      </c>
      <c r="J1304" s="247">
        <v>4.62</v>
      </c>
      <c r="K1304" s="248"/>
      <c r="L1304" s="60">
        <v>8.32</v>
      </c>
    </row>
    <row r="1305" spans="1:12">
      <c r="A1305" s="59">
        <v>81422</v>
      </c>
      <c r="B1305" s="245" t="s">
        <v>1481</v>
      </c>
      <c r="C1305" s="245"/>
      <c r="D1305" s="245"/>
      <c r="E1305" s="245"/>
      <c r="F1305" s="245"/>
      <c r="G1305" s="246" t="s">
        <v>281</v>
      </c>
      <c r="H1305" s="246"/>
      <c r="I1305" s="60">
        <v>5</v>
      </c>
      <c r="J1305" s="247">
        <v>7.3</v>
      </c>
      <c r="K1305" s="248"/>
      <c r="L1305" s="61">
        <v>12.3</v>
      </c>
    </row>
    <row r="1306" spans="1:12">
      <c r="A1306" s="59">
        <v>81423</v>
      </c>
      <c r="B1306" s="245" t="s">
        <v>1482</v>
      </c>
      <c r="C1306" s="245"/>
      <c r="D1306" s="245"/>
      <c r="E1306" s="245"/>
      <c r="F1306" s="245"/>
      <c r="G1306" s="246" t="s">
        <v>281</v>
      </c>
      <c r="H1306" s="246"/>
      <c r="I1306" s="60">
        <v>5.81</v>
      </c>
      <c r="J1306" s="247">
        <v>7.3</v>
      </c>
      <c r="K1306" s="248"/>
      <c r="L1306" s="61">
        <v>13.11</v>
      </c>
    </row>
    <row r="1307" spans="1:12">
      <c r="A1307" s="59">
        <v>81424</v>
      </c>
      <c r="B1307" s="245" t="s">
        <v>194</v>
      </c>
      <c r="C1307" s="245"/>
      <c r="D1307" s="245"/>
      <c r="E1307" s="245"/>
      <c r="F1307" s="245"/>
      <c r="G1307" s="246" t="s">
        <v>281</v>
      </c>
      <c r="H1307" s="246"/>
      <c r="I1307" s="60">
        <v>5.53</v>
      </c>
      <c r="J1307" s="247">
        <v>7.3</v>
      </c>
      <c r="K1307" s="248"/>
      <c r="L1307" s="61">
        <v>12.83</v>
      </c>
    </row>
    <row r="1308" spans="1:12">
      <c r="A1308" s="59">
        <v>81425</v>
      </c>
      <c r="B1308" s="245" t="s">
        <v>195</v>
      </c>
      <c r="C1308" s="245"/>
      <c r="D1308" s="245"/>
      <c r="E1308" s="245"/>
      <c r="F1308" s="245"/>
      <c r="G1308" s="246" t="s">
        <v>281</v>
      </c>
      <c r="H1308" s="246"/>
      <c r="I1308" s="60">
        <v>7.84</v>
      </c>
      <c r="J1308" s="247">
        <v>7.3</v>
      </c>
      <c r="K1308" s="248"/>
      <c r="L1308" s="61">
        <v>15.14</v>
      </c>
    </row>
    <row r="1309" spans="1:12">
      <c r="A1309" s="59">
        <v>81426</v>
      </c>
      <c r="B1309" s="245" t="s">
        <v>1483</v>
      </c>
      <c r="C1309" s="245"/>
      <c r="D1309" s="245"/>
      <c r="E1309" s="245"/>
      <c r="F1309" s="245"/>
      <c r="G1309" s="246" t="s">
        <v>281</v>
      </c>
      <c r="H1309" s="246"/>
      <c r="I1309" s="60">
        <v>8.7100000000000009</v>
      </c>
      <c r="J1309" s="247">
        <v>7.3</v>
      </c>
      <c r="K1309" s="248"/>
      <c r="L1309" s="61">
        <v>16.010000000000002</v>
      </c>
    </row>
    <row r="1310" spans="1:12">
      <c r="A1310" s="59">
        <v>81427</v>
      </c>
      <c r="B1310" s="245" t="s">
        <v>1484</v>
      </c>
      <c r="C1310" s="245"/>
      <c r="D1310" s="245"/>
      <c r="E1310" s="245"/>
      <c r="F1310" s="245"/>
      <c r="G1310" s="246" t="s">
        <v>281</v>
      </c>
      <c r="H1310" s="246"/>
      <c r="I1310" s="61">
        <v>31.46</v>
      </c>
      <c r="J1310" s="247">
        <v>8.52</v>
      </c>
      <c r="K1310" s="248"/>
      <c r="L1310" s="61">
        <v>39.979999999999997</v>
      </c>
    </row>
    <row r="1311" spans="1:12">
      <c r="A1311" s="59">
        <v>81428</v>
      </c>
      <c r="B1311" s="245" t="s">
        <v>1485</v>
      </c>
      <c r="C1311" s="245"/>
      <c r="D1311" s="245"/>
      <c r="E1311" s="245"/>
      <c r="F1311" s="245"/>
      <c r="G1311" s="246" t="s">
        <v>281</v>
      </c>
      <c r="H1311" s="246"/>
      <c r="I1311" s="61">
        <v>62.75</v>
      </c>
      <c r="J1311" s="247">
        <v>9</v>
      </c>
      <c r="K1311" s="248"/>
      <c r="L1311" s="61">
        <v>71.75</v>
      </c>
    </row>
    <row r="1312" spans="1:12">
      <c r="A1312" s="59">
        <v>81429</v>
      </c>
      <c r="B1312" s="245" t="s">
        <v>1486</v>
      </c>
      <c r="C1312" s="245"/>
      <c r="D1312" s="245"/>
      <c r="E1312" s="245"/>
      <c r="F1312" s="245"/>
      <c r="G1312" s="246" t="s">
        <v>281</v>
      </c>
      <c r="H1312" s="246"/>
      <c r="I1312" s="61">
        <v>99.5</v>
      </c>
      <c r="J1312" s="249">
        <v>11.19</v>
      </c>
      <c r="K1312" s="248"/>
      <c r="L1312" s="62">
        <v>110.69</v>
      </c>
    </row>
    <row r="1313" spans="1:12">
      <c r="A1313" s="59">
        <v>81439</v>
      </c>
      <c r="B1313" s="245" t="s">
        <v>1487</v>
      </c>
      <c r="C1313" s="245"/>
      <c r="D1313" s="245"/>
      <c r="E1313" s="245"/>
      <c r="F1313" s="245"/>
      <c r="G1313" s="246" t="s">
        <v>281</v>
      </c>
      <c r="H1313" s="246"/>
      <c r="I1313" s="60">
        <v>6.05</v>
      </c>
      <c r="J1313" s="247">
        <v>5.1100000000000003</v>
      </c>
      <c r="K1313" s="248"/>
      <c r="L1313" s="61">
        <v>11.16</v>
      </c>
    </row>
    <row r="1314" spans="1:12">
      <c r="A1314" s="59">
        <v>81440</v>
      </c>
      <c r="B1314" s="245" t="s">
        <v>1488</v>
      </c>
      <c r="C1314" s="245"/>
      <c r="D1314" s="245"/>
      <c r="E1314" s="245"/>
      <c r="F1314" s="245"/>
      <c r="G1314" s="246" t="s">
        <v>281</v>
      </c>
      <c r="H1314" s="246"/>
      <c r="I1314" s="60">
        <v>3.58</v>
      </c>
      <c r="J1314" s="247">
        <v>4.62</v>
      </c>
      <c r="K1314" s="248"/>
      <c r="L1314" s="60">
        <v>8.1999999999999993</v>
      </c>
    </row>
    <row r="1315" spans="1:12">
      <c r="A1315" s="59">
        <v>81441</v>
      </c>
      <c r="B1315" s="245" t="s">
        <v>1489</v>
      </c>
      <c r="C1315" s="245"/>
      <c r="D1315" s="245"/>
      <c r="E1315" s="245"/>
      <c r="F1315" s="245"/>
      <c r="G1315" s="246" t="s">
        <v>281</v>
      </c>
      <c r="H1315" s="246"/>
      <c r="I1315" s="60">
        <v>1.73</v>
      </c>
      <c r="J1315" s="247">
        <v>4.87</v>
      </c>
      <c r="K1315" s="248"/>
      <c r="L1315" s="60">
        <v>6.6</v>
      </c>
    </row>
    <row r="1316" spans="1:12">
      <c r="A1316" s="59">
        <v>81442</v>
      </c>
      <c r="B1316" s="245" t="s">
        <v>1490</v>
      </c>
      <c r="C1316" s="245"/>
      <c r="D1316" s="245"/>
      <c r="E1316" s="245"/>
      <c r="F1316" s="245"/>
      <c r="G1316" s="246" t="s">
        <v>281</v>
      </c>
      <c r="H1316" s="246"/>
      <c r="I1316" s="60">
        <v>3.43</v>
      </c>
      <c r="J1316" s="247">
        <v>4.87</v>
      </c>
      <c r="K1316" s="248"/>
      <c r="L1316" s="60">
        <v>8.3000000000000007</v>
      </c>
    </row>
    <row r="1317" spans="1:12">
      <c r="A1317" s="59">
        <v>81443</v>
      </c>
      <c r="B1317" s="245" t="s">
        <v>1491</v>
      </c>
      <c r="C1317" s="245"/>
      <c r="D1317" s="245"/>
      <c r="E1317" s="245"/>
      <c r="F1317" s="245"/>
      <c r="G1317" s="246" t="s">
        <v>281</v>
      </c>
      <c r="H1317" s="246"/>
      <c r="I1317" s="60">
        <v>7.84</v>
      </c>
      <c r="J1317" s="247">
        <v>4.62</v>
      </c>
      <c r="K1317" s="248"/>
      <c r="L1317" s="61">
        <v>12.46</v>
      </c>
    </row>
    <row r="1318" spans="1:12">
      <c r="A1318" s="59">
        <v>81444</v>
      </c>
      <c r="B1318" s="245" t="s">
        <v>1492</v>
      </c>
      <c r="C1318" s="245"/>
      <c r="D1318" s="245"/>
      <c r="E1318" s="245"/>
      <c r="F1318" s="245"/>
      <c r="G1318" s="246" t="s">
        <v>281</v>
      </c>
      <c r="H1318" s="246"/>
      <c r="I1318" s="60">
        <v>8.59</v>
      </c>
      <c r="J1318" s="247">
        <v>4.62</v>
      </c>
      <c r="K1318" s="248"/>
      <c r="L1318" s="61">
        <v>13.21</v>
      </c>
    </row>
    <row r="1319" spans="1:12">
      <c r="A1319" s="59">
        <v>81445</v>
      </c>
      <c r="B1319" s="245" t="s">
        <v>1493</v>
      </c>
      <c r="C1319" s="245"/>
      <c r="D1319" s="245"/>
      <c r="E1319" s="245"/>
      <c r="F1319" s="245"/>
      <c r="G1319" s="246" t="s">
        <v>281</v>
      </c>
      <c r="H1319" s="246"/>
      <c r="I1319" s="60">
        <v>8.3699999999999992</v>
      </c>
      <c r="J1319" s="247">
        <v>4.62</v>
      </c>
      <c r="K1319" s="248"/>
      <c r="L1319" s="61">
        <v>12.99</v>
      </c>
    </row>
    <row r="1320" spans="1:12">
      <c r="A1320" s="59">
        <v>81460</v>
      </c>
      <c r="B1320" s="245" t="s">
        <v>1494</v>
      </c>
      <c r="C1320" s="245"/>
      <c r="D1320" s="245"/>
      <c r="E1320" s="245"/>
      <c r="F1320" s="245"/>
      <c r="G1320" s="246"/>
      <c r="H1320" s="246"/>
      <c r="I1320" s="60">
        <v>0</v>
      </c>
      <c r="J1320" s="247">
        <v>0</v>
      </c>
      <c r="K1320" s="248"/>
      <c r="L1320" s="60">
        <v>0</v>
      </c>
    </row>
    <row r="1321" spans="1:12">
      <c r="A1321" s="59">
        <v>81461</v>
      </c>
      <c r="B1321" s="245" t="s">
        <v>1495</v>
      </c>
      <c r="C1321" s="245"/>
      <c r="D1321" s="245"/>
      <c r="E1321" s="245"/>
      <c r="F1321" s="245"/>
      <c r="G1321" s="246" t="s">
        <v>281</v>
      </c>
      <c r="H1321" s="246"/>
      <c r="I1321" s="60">
        <v>3.5</v>
      </c>
      <c r="J1321" s="247">
        <v>2.19</v>
      </c>
      <c r="K1321" s="248"/>
      <c r="L1321" s="60">
        <v>5.69</v>
      </c>
    </row>
    <row r="1322" spans="1:12">
      <c r="A1322" s="59">
        <v>81462</v>
      </c>
      <c r="B1322" s="245" t="s">
        <v>1496</v>
      </c>
      <c r="C1322" s="245"/>
      <c r="D1322" s="245"/>
      <c r="E1322" s="245"/>
      <c r="F1322" s="245"/>
      <c r="G1322" s="246" t="s">
        <v>281</v>
      </c>
      <c r="H1322" s="246"/>
      <c r="I1322" s="60">
        <v>4.22</v>
      </c>
      <c r="J1322" s="247">
        <v>2.19</v>
      </c>
      <c r="K1322" s="248"/>
      <c r="L1322" s="60">
        <v>6.41</v>
      </c>
    </row>
    <row r="1323" spans="1:12">
      <c r="A1323" s="59">
        <v>81463</v>
      </c>
      <c r="B1323" s="245" t="s">
        <v>1497</v>
      </c>
      <c r="C1323" s="245"/>
      <c r="D1323" s="245"/>
      <c r="E1323" s="245"/>
      <c r="F1323" s="245"/>
      <c r="G1323" s="246" t="s">
        <v>281</v>
      </c>
      <c r="H1323" s="246"/>
      <c r="I1323" s="60">
        <v>7.11</v>
      </c>
      <c r="J1323" s="247">
        <v>2.19</v>
      </c>
      <c r="K1323" s="248"/>
      <c r="L1323" s="60">
        <v>9.3000000000000007</v>
      </c>
    </row>
    <row r="1324" spans="1:12">
      <c r="A1324" s="59">
        <v>81464</v>
      </c>
      <c r="B1324" s="245" t="s">
        <v>1498</v>
      </c>
      <c r="C1324" s="245"/>
      <c r="D1324" s="245"/>
      <c r="E1324" s="245"/>
      <c r="F1324" s="245"/>
      <c r="G1324" s="246" t="s">
        <v>281</v>
      </c>
      <c r="H1324" s="246"/>
      <c r="I1324" s="61">
        <v>13.31</v>
      </c>
      <c r="J1324" s="247">
        <v>3.41</v>
      </c>
      <c r="K1324" s="248"/>
      <c r="L1324" s="61">
        <v>16.72</v>
      </c>
    </row>
    <row r="1325" spans="1:12">
      <c r="A1325" s="59">
        <v>81465</v>
      </c>
      <c r="B1325" s="245" t="s">
        <v>1499</v>
      </c>
      <c r="C1325" s="245"/>
      <c r="D1325" s="245"/>
      <c r="E1325" s="245"/>
      <c r="F1325" s="245"/>
      <c r="G1325" s="246" t="s">
        <v>281</v>
      </c>
      <c r="H1325" s="246"/>
      <c r="I1325" s="61">
        <v>16.22</v>
      </c>
      <c r="J1325" s="247">
        <v>3.41</v>
      </c>
      <c r="K1325" s="248"/>
      <c r="L1325" s="61">
        <v>19.63</v>
      </c>
    </row>
    <row r="1326" spans="1:12">
      <c r="A1326" s="59">
        <v>81466</v>
      </c>
      <c r="B1326" s="245" t="s">
        <v>1500</v>
      </c>
      <c r="C1326" s="245"/>
      <c r="D1326" s="245"/>
      <c r="E1326" s="245"/>
      <c r="F1326" s="245"/>
      <c r="G1326" s="246" t="s">
        <v>281</v>
      </c>
      <c r="H1326" s="246"/>
      <c r="I1326" s="61">
        <v>38.44</v>
      </c>
      <c r="J1326" s="247">
        <v>3.41</v>
      </c>
      <c r="K1326" s="248"/>
      <c r="L1326" s="61">
        <v>41.85</v>
      </c>
    </row>
    <row r="1327" spans="1:12">
      <c r="A1327" s="59">
        <v>81467</v>
      </c>
      <c r="B1327" s="245" t="s">
        <v>1501</v>
      </c>
      <c r="C1327" s="245"/>
      <c r="D1327" s="245"/>
      <c r="E1327" s="245"/>
      <c r="F1327" s="245"/>
      <c r="G1327" s="246" t="s">
        <v>281</v>
      </c>
      <c r="H1327" s="246"/>
      <c r="I1327" s="61">
        <v>78.5</v>
      </c>
      <c r="J1327" s="247">
        <v>4.62</v>
      </c>
      <c r="K1327" s="248"/>
      <c r="L1327" s="61">
        <v>83.12</v>
      </c>
    </row>
    <row r="1328" spans="1:12">
      <c r="A1328" s="59">
        <v>81500</v>
      </c>
      <c r="B1328" s="245" t="s">
        <v>1502</v>
      </c>
      <c r="C1328" s="245"/>
      <c r="D1328" s="245"/>
      <c r="E1328" s="245"/>
      <c r="F1328" s="245"/>
      <c r="G1328" s="246"/>
      <c r="H1328" s="246"/>
      <c r="I1328" s="60">
        <v>0</v>
      </c>
      <c r="J1328" s="247">
        <v>0</v>
      </c>
      <c r="K1328" s="248"/>
      <c r="L1328" s="60">
        <v>0</v>
      </c>
    </row>
    <row r="1329" spans="1:12">
      <c r="A1329" s="59">
        <v>81501</v>
      </c>
      <c r="B1329" s="245" t="s">
        <v>1503</v>
      </c>
      <c r="C1329" s="245"/>
      <c r="D1329" s="245"/>
      <c r="E1329" s="245"/>
      <c r="F1329" s="245"/>
      <c r="G1329" s="246" t="s">
        <v>281</v>
      </c>
      <c r="H1329" s="246"/>
      <c r="I1329" s="61">
        <v>31.4</v>
      </c>
      <c r="J1329" s="247">
        <v>0</v>
      </c>
      <c r="K1329" s="248"/>
      <c r="L1329" s="61">
        <v>31.4</v>
      </c>
    </row>
    <row r="1330" spans="1:12">
      <c r="A1330" s="59">
        <v>81502</v>
      </c>
      <c r="B1330" s="245" t="s">
        <v>1504</v>
      </c>
      <c r="C1330" s="245"/>
      <c r="D1330" s="245"/>
      <c r="E1330" s="245"/>
      <c r="F1330" s="245"/>
      <c r="G1330" s="246" t="s">
        <v>281</v>
      </c>
      <c r="H1330" s="246"/>
      <c r="I1330" s="60">
        <v>3.5</v>
      </c>
      <c r="J1330" s="247">
        <v>0</v>
      </c>
      <c r="K1330" s="248"/>
      <c r="L1330" s="60">
        <v>3.5</v>
      </c>
    </row>
    <row r="1331" spans="1:12">
      <c r="A1331" s="59">
        <v>81503</v>
      </c>
      <c r="B1331" s="245" t="s">
        <v>1505</v>
      </c>
      <c r="C1331" s="245"/>
      <c r="D1331" s="245"/>
      <c r="E1331" s="245"/>
      <c r="F1331" s="245"/>
      <c r="G1331" s="246" t="s">
        <v>281</v>
      </c>
      <c r="H1331" s="246"/>
      <c r="I1331" s="60">
        <v>7.89</v>
      </c>
      <c r="J1331" s="247">
        <v>0</v>
      </c>
      <c r="K1331" s="248"/>
      <c r="L1331" s="60">
        <v>7.89</v>
      </c>
    </row>
    <row r="1332" spans="1:12">
      <c r="A1332" s="59">
        <v>81504</v>
      </c>
      <c r="B1332" s="245" t="s">
        <v>1506</v>
      </c>
      <c r="C1332" s="245"/>
      <c r="D1332" s="245"/>
      <c r="E1332" s="245"/>
      <c r="F1332" s="245"/>
      <c r="G1332" s="246" t="s">
        <v>281</v>
      </c>
      <c r="H1332" s="246"/>
      <c r="I1332" s="61">
        <v>28.43</v>
      </c>
      <c r="J1332" s="247">
        <v>0</v>
      </c>
      <c r="K1332" s="248"/>
      <c r="L1332" s="61">
        <v>28.43</v>
      </c>
    </row>
    <row r="1333" spans="1:12">
      <c r="A1333" s="59">
        <v>81535</v>
      </c>
      <c r="B1333" s="245" t="s">
        <v>1507</v>
      </c>
      <c r="C1333" s="245"/>
      <c r="D1333" s="245"/>
      <c r="E1333" s="245"/>
      <c r="F1333" s="245"/>
      <c r="G1333" s="246"/>
      <c r="H1333" s="246"/>
      <c r="I1333" s="60">
        <v>0</v>
      </c>
      <c r="J1333" s="247">
        <v>0</v>
      </c>
      <c r="K1333" s="248"/>
      <c r="L1333" s="60">
        <v>0</v>
      </c>
    </row>
    <row r="1334" spans="1:12">
      <c r="A1334" s="59">
        <v>81536</v>
      </c>
      <c r="B1334" s="245" t="s">
        <v>1508</v>
      </c>
      <c r="C1334" s="245"/>
      <c r="D1334" s="245"/>
      <c r="E1334" s="245"/>
      <c r="F1334" s="245"/>
      <c r="G1334" s="246" t="s">
        <v>281</v>
      </c>
      <c r="H1334" s="246"/>
      <c r="I1334" s="60">
        <v>1.25</v>
      </c>
      <c r="J1334" s="247">
        <v>4.38</v>
      </c>
      <c r="K1334" s="248"/>
      <c r="L1334" s="60">
        <v>5.63</v>
      </c>
    </row>
    <row r="1335" spans="1:12">
      <c r="A1335" s="59">
        <v>81537</v>
      </c>
      <c r="B1335" s="245" t="s">
        <v>1509</v>
      </c>
      <c r="C1335" s="245"/>
      <c r="D1335" s="245"/>
      <c r="E1335" s="245"/>
      <c r="F1335" s="245"/>
      <c r="G1335" s="246" t="s">
        <v>281</v>
      </c>
      <c r="H1335" s="246"/>
      <c r="I1335" s="60">
        <v>1.72</v>
      </c>
      <c r="J1335" s="247">
        <v>4.38</v>
      </c>
      <c r="K1335" s="248"/>
      <c r="L1335" s="60">
        <v>6.1</v>
      </c>
    </row>
    <row r="1336" spans="1:12">
      <c r="A1336" s="59">
        <v>81538</v>
      </c>
      <c r="B1336" s="245" t="s">
        <v>1510</v>
      </c>
      <c r="C1336" s="245"/>
      <c r="D1336" s="245"/>
      <c r="E1336" s="245"/>
      <c r="F1336" s="245"/>
      <c r="G1336" s="246" t="s">
        <v>281</v>
      </c>
      <c r="H1336" s="246"/>
      <c r="I1336" s="60">
        <v>3.45</v>
      </c>
      <c r="J1336" s="247">
        <v>4.38</v>
      </c>
      <c r="K1336" s="248"/>
      <c r="L1336" s="60">
        <v>7.83</v>
      </c>
    </row>
    <row r="1337" spans="1:12">
      <c r="A1337" s="59">
        <v>81539</v>
      </c>
      <c r="B1337" s="245" t="s">
        <v>1511</v>
      </c>
      <c r="C1337" s="245"/>
      <c r="D1337" s="245"/>
      <c r="E1337" s="245"/>
      <c r="F1337" s="245"/>
      <c r="G1337" s="246" t="s">
        <v>281</v>
      </c>
      <c r="H1337" s="246"/>
      <c r="I1337" s="60">
        <v>6.36</v>
      </c>
      <c r="J1337" s="247">
        <v>6.82</v>
      </c>
      <c r="K1337" s="248"/>
      <c r="L1337" s="61">
        <v>13.18</v>
      </c>
    </row>
    <row r="1338" spans="1:12">
      <c r="A1338" s="59">
        <v>81540</v>
      </c>
      <c r="B1338" s="245" t="s">
        <v>1512</v>
      </c>
      <c r="C1338" s="245"/>
      <c r="D1338" s="245"/>
      <c r="E1338" s="245"/>
      <c r="F1338" s="245"/>
      <c r="G1338" s="246" t="s">
        <v>281</v>
      </c>
      <c r="H1338" s="246"/>
      <c r="I1338" s="60">
        <v>7.83</v>
      </c>
      <c r="J1338" s="247">
        <v>6.82</v>
      </c>
      <c r="K1338" s="248"/>
      <c r="L1338" s="61">
        <v>14.65</v>
      </c>
    </row>
    <row r="1339" spans="1:12">
      <c r="A1339" s="59">
        <v>81541</v>
      </c>
      <c r="B1339" s="245" t="s">
        <v>1513</v>
      </c>
      <c r="C1339" s="245"/>
      <c r="D1339" s="245"/>
      <c r="E1339" s="245"/>
      <c r="F1339" s="245"/>
      <c r="G1339" s="246" t="s">
        <v>281</v>
      </c>
      <c r="H1339" s="246"/>
      <c r="I1339" s="61">
        <v>18.350000000000001</v>
      </c>
      <c r="J1339" s="247">
        <v>6.82</v>
      </c>
      <c r="K1339" s="248"/>
      <c r="L1339" s="61">
        <v>25.17</v>
      </c>
    </row>
    <row r="1340" spans="1:12">
      <c r="A1340" s="59">
        <v>81550</v>
      </c>
      <c r="B1340" s="245" t="s">
        <v>1514</v>
      </c>
      <c r="C1340" s="245"/>
      <c r="D1340" s="245"/>
      <c r="E1340" s="245"/>
      <c r="F1340" s="245"/>
      <c r="G1340" s="246" t="s">
        <v>281</v>
      </c>
      <c r="H1340" s="246"/>
      <c r="I1340" s="60">
        <v>5.98</v>
      </c>
      <c r="J1340" s="247">
        <v>6.82</v>
      </c>
      <c r="K1340" s="248"/>
      <c r="L1340" s="61">
        <v>12.8</v>
      </c>
    </row>
    <row r="1341" spans="1:12">
      <c r="A1341" s="59">
        <v>81551</v>
      </c>
      <c r="B1341" s="245" t="s">
        <v>1515</v>
      </c>
      <c r="C1341" s="245"/>
      <c r="D1341" s="245"/>
      <c r="E1341" s="245"/>
      <c r="F1341" s="245"/>
      <c r="G1341" s="246" t="s">
        <v>281</v>
      </c>
      <c r="H1341" s="246"/>
      <c r="I1341" s="61">
        <v>19.899999999999999</v>
      </c>
      <c r="J1341" s="247">
        <v>9</v>
      </c>
      <c r="K1341" s="248"/>
      <c r="L1341" s="61">
        <v>28.9</v>
      </c>
    </row>
    <row r="1342" spans="1:12">
      <c r="A1342" s="59">
        <v>81570</v>
      </c>
      <c r="B1342" s="245" t="s">
        <v>1516</v>
      </c>
      <c r="C1342" s="245"/>
      <c r="D1342" s="245"/>
      <c r="E1342" s="245"/>
      <c r="F1342" s="245"/>
      <c r="G1342" s="246"/>
      <c r="H1342" s="246"/>
      <c r="I1342" s="60">
        <v>0</v>
      </c>
      <c r="J1342" s="247">
        <v>0</v>
      </c>
      <c r="K1342" s="248"/>
      <c r="L1342" s="60">
        <v>0</v>
      </c>
    </row>
    <row r="1343" spans="1:12">
      <c r="A1343" s="59">
        <v>81571</v>
      </c>
      <c r="B1343" s="245" t="s">
        <v>1517</v>
      </c>
      <c r="C1343" s="245"/>
      <c r="D1343" s="245"/>
      <c r="E1343" s="245"/>
      <c r="F1343" s="245"/>
      <c r="G1343" s="246" t="s">
        <v>281</v>
      </c>
      <c r="H1343" s="246"/>
      <c r="I1343" s="60">
        <v>3.41</v>
      </c>
      <c r="J1343" s="247">
        <v>6.32</v>
      </c>
      <c r="K1343" s="248"/>
      <c r="L1343" s="60">
        <v>9.73</v>
      </c>
    </row>
    <row r="1344" spans="1:12">
      <c r="A1344" s="59">
        <v>81572</v>
      </c>
      <c r="B1344" s="245" t="s">
        <v>1518</v>
      </c>
      <c r="C1344" s="245"/>
      <c r="D1344" s="245"/>
      <c r="E1344" s="245"/>
      <c r="F1344" s="245"/>
      <c r="G1344" s="246" t="s">
        <v>281</v>
      </c>
      <c r="H1344" s="246"/>
      <c r="I1344" s="61">
        <v>11.63</v>
      </c>
      <c r="J1344" s="247">
        <v>9.73</v>
      </c>
      <c r="K1344" s="248"/>
      <c r="L1344" s="61">
        <v>21.36</v>
      </c>
    </row>
    <row r="1345" spans="1:12">
      <c r="A1345" s="59">
        <v>81580</v>
      </c>
      <c r="B1345" s="245" t="s">
        <v>1519</v>
      </c>
      <c r="C1345" s="245"/>
      <c r="D1345" s="245"/>
      <c r="E1345" s="245"/>
      <c r="F1345" s="245"/>
      <c r="G1345" s="246" t="s">
        <v>463</v>
      </c>
      <c r="H1345" s="246"/>
      <c r="I1345" s="60">
        <v>0</v>
      </c>
      <c r="J1345" s="247">
        <v>0</v>
      </c>
      <c r="K1345" s="248"/>
      <c r="L1345" s="60">
        <v>0</v>
      </c>
    </row>
    <row r="1346" spans="1:12">
      <c r="A1346" s="59">
        <v>81581</v>
      </c>
      <c r="B1346" s="245" t="s">
        <v>1520</v>
      </c>
      <c r="C1346" s="245"/>
      <c r="D1346" s="245"/>
      <c r="E1346" s="245"/>
      <c r="F1346" s="245"/>
      <c r="G1346" s="246" t="s">
        <v>281</v>
      </c>
      <c r="H1346" s="246"/>
      <c r="I1346" s="60">
        <v>0.56000000000000005</v>
      </c>
      <c r="J1346" s="247">
        <v>2.19</v>
      </c>
      <c r="K1346" s="248"/>
      <c r="L1346" s="60">
        <v>2.75</v>
      </c>
    </row>
    <row r="1347" spans="1:12">
      <c r="A1347" s="59">
        <v>81600</v>
      </c>
      <c r="B1347" s="245" t="s">
        <v>1521</v>
      </c>
      <c r="C1347" s="245"/>
      <c r="D1347" s="245"/>
      <c r="E1347" s="245"/>
      <c r="F1347" s="245"/>
      <c r="G1347" s="246"/>
      <c r="H1347" s="246"/>
      <c r="I1347" s="60">
        <v>0</v>
      </c>
      <c r="J1347" s="247">
        <v>0</v>
      </c>
      <c r="K1347" s="248"/>
      <c r="L1347" s="60">
        <v>0</v>
      </c>
    </row>
    <row r="1348" spans="1:12">
      <c r="A1348" s="59">
        <v>81601</v>
      </c>
      <c r="B1348" s="245" t="s">
        <v>1407</v>
      </c>
      <c r="C1348" s="245"/>
      <c r="D1348" s="245"/>
      <c r="E1348" s="245"/>
      <c r="F1348" s="245"/>
      <c r="G1348" s="246"/>
      <c r="H1348" s="246"/>
      <c r="I1348" s="60">
        <v>0</v>
      </c>
      <c r="J1348" s="247">
        <v>0</v>
      </c>
      <c r="K1348" s="248"/>
      <c r="L1348" s="60">
        <v>0</v>
      </c>
    </row>
    <row r="1349" spans="1:12">
      <c r="A1349" s="59">
        <v>81602</v>
      </c>
      <c r="B1349" s="245" t="s">
        <v>1522</v>
      </c>
      <c r="C1349" s="245"/>
      <c r="D1349" s="245"/>
      <c r="E1349" s="245"/>
      <c r="F1349" s="245"/>
      <c r="G1349" s="246" t="s">
        <v>281</v>
      </c>
      <c r="H1349" s="246"/>
      <c r="I1349" s="60">
        <v>1.73</v>
      </c>
      <c r="J1349" s="247">
        <v>3.41</v>
      </c>
      <c r="K1349" s="248"/>
      <c r="L1349" s="60">
        <v>5.14</v>
      </c>
    </row>
    <row r="1350" spans="1:12">
      <c r="A1350" s="59">
        <v>81640</v>
      </c>
      <c r="B1350" s="245" t="s">
        <v>1432</v>
      </c>
      <c r="C1350" s="245"/>
      <c r="D1350" s="245"/>
      <c r="E1350" s="245"/>
      <c r="F1350" s="245"/>
      <c r="G1350" s="246"/>
      <c r="H1350" s="246"/>
      <c r="I1350" s="60">
        <v>0</v>
      </c>
      <c r="J1350" s="247">
        <v>0</v>
      </c>
      <c r="K1350" s="248"/>
      <c r="L1350" s="60">
        <v>0</v>
      </c>
    </row>
    <row r="1351" spans="1:12">
      <c r="A1351" s="59">
        <v>81641</v>
      </c>
      <c r="B1351" s="245" t="s">
        <v>1523</v>
      </c>
      <c r="C1351" s="245"/>
      <c r="D1351" s="245"/>
      <c r="E1351" s="245"/>
      <c r="F1351" s="245"/>
      <c r="G1351" s="246" t="s">
        <v>281</v>
      </c>
      <c r="H1351" s="246"/>
      <c r="I1351" s="60">
        <v>2.21</v>
      </c>
      <c r="J1351" s="247">
        <v>1.7</v>
      </c>
      <c r="K1351" s="248"/>
      <c r="L1351" s="60">
        <v>3.91</v>
      </c>
    </row>
    <row r="1352" spans="1:12">
      <c r="A1352" s="59">
        <v>81642</v>
      </c>
      <c r="B1352" s="245" t="s">
        <v>1524</v>
      </c>
      <c r="C1352" s="245"/>
      <c r="D1352" s="245"/>
      <c r="E1352" s="245"/>
      <c r="F1352" s="245"/>
      <c r="G1352" s="246" t="s">
        <v>281</v>
      </c>
      <c r="H1352" s="246"/>
      <c r="I1352" s="60">
        <v>3.64</v>
      </c>
      <c r="J1352" s="247">
        <v>2.19</v>
      </c>
      <c r="K1352" s="248"/>
      <c r="L1352" s="60">
        <v>5.83</v>
      </c>
    </row>
    <row r="1353" spans="1:12">
      <c r="A1353" s="59">
        <v>81643</v>
      </c>
      <c r="B1353" s="245" t="s">
        <v>1525</v>
      </c>
      <c r="C1353" s="245"/>
      <c r="D1353" s="245"/>
      <c r="E1353" s="245"/>
      <c r="F1353" s="245"/>
      <c r="G1353" s="246" t="s">
        <v>281</v>
      </c>
      <c r="H1353" s="246"/>
      <c r="I1353" s="60">
        <v>4.88</v>
      </c>
      <c r="J1353" s="247">
        <v>2.92</v>
      </c>
      <c r="K1353" s="248"/>
      <c r="L1353" s="60">
        <v>7.8</v>
      </c>
    </row>
    <row r="1354" spans="1:12">
      <c r="A1354" s="59">
        <v>81660</v>
      </c>
      <c r="B1354" s="245" t="s">
        <v>1526</v>
      </c>
      <c r="C1354" s="245"/>
      <c r="D1354" s="245"/>
      <c r="E1354" s="245"/>
      <c r="F1354" s="245"/>
      <c r="G1354" s="246"/>
      <c r="H1354" s="246"/>
      <c r="I1354" s="60">
        <v>0</v>
      </c>
      <c r="J1354" s="247">
        <v>0</v>
      </c>
      <c r="K1354" s="248"/>
      <c r="L1354" s="60">
        <v>0</v>
      </c>
    </row>
    <row r="1355" spans="1:12">
      <c r="A1355" s="59">
        <v>81661</v>
      </c>
      <c r="B1355" s="245" t="s">
        <v>173</v>
      </c>
      <c r="C1355" s="245"/>
      <c r="D1355" s="245"/>
      <c r="E1355" s="245"/>
      <c r="F1355" s="245"/>
      <c r="G1355" s="246" t="s">
        <v>281</v>
      </c>
      <c r="H1355" s="246"/>
      <c r="I1355" s="60">
        <v>5.72</v>
      </c>
      <c r="J1355" s="249">
        <v>19.46</v>
      </c>
      <c r="K1355" s="248"/>
      <c r="L1355" s="61">
        <v>25.18</v>
      </c>
    </row>
    <row r="1356" spans="1:12">
      <c r="A1356" s="59">
        <v>81662</v>
      </c>
      <c r="B1356" s="245" t="s">
        <v>174</v>
      </c>
      <c r="C1356" s="245"/>
      <c r="D1356" s="245"/>
      <c r="E1356" s="245"/>
      <c r="F1356" s="245"/>
      <c r="G1356" s="246" t="s">
        <v>281</v>
      </c>
      <c r="H1356" s="246"/>
      <c r="I1356" s="61">
        <v>13.53</v>
      </c>
      <c r="J1356" s="249">
        <v>19.46</v>
      </c>
      <c r="K1356" s="248"/>
      <c r="L1356" s="61">
        <v>32.99</v>
      </c>
    </row>
    <row r="1357" spans="1:12">
      <c r="A1357" s="59">
        <v>81663</v>
      </c>
      <c r="B1357" s="245" t="s">
        <v>175</v>
      </c>
      <c r="C1357" s="245"/>
      <c r="D1357" s="245"/>
      <c r="E1357" s="245"/>
      <c r="F1357" s="245"/>
      <c r="G1357" s="246" t="s">
        <v>281</v>
      </c>
      <c r="H1357" s="246"/>
      <c r="I1357" s="61">
        <v>12.53</v>
      </c>
      <c r="J1357" s="249">
        <v>19.46</v>
      </c>
      <c r="K1357" s="248"/>
      <c r="L1357" s="61">
        <v>31.99</v>
      </c>
    </row>
    <row r="1358" spans="1:12">
      <c r="A1358" s="59">
        <v>81664</v>
      </c>
      <c r="B1358" s="245" t="s">
        <v>1527</v>
      </c>
      <c r="C1358" s="245"/>
      <c r="D1358" s="245"/>
      <c r="E1358" s="245"/>
      <c r="F1358" s="245"/>
      <c r="G1358" s="246" t="s">
        <v>281</v>
      </c>
      <c r="H1358" s="246"/>
      <c r="I1358" s="61">
        <v>13.92</v>
      </c>
      <c r="J1358" s="249">
        <v>19.46</v>
      </c>
      <c r="K1358" s="248"/>
      <c r="L1358" s="61">
        <v>33.380000000000003</v>
      </c>
    </row>
    <row r="1359" spans="1:12">
      <c r="A1359" s="59">
        <v>81665</v>
      </c>
      <c r="B1359" s="245" t="s">
        <v>1528</v>
      </c>
      <c r="C1359" s="245"/>
      <c r="D1359" s="245"/>
      <c r="E1359" s="245"/>
      <c r="F1359" s="245"/>
      <c r="G1359" s="246" t="s">
        <v>281</v>
      </c>
      <c r="H1359" s="246"/>
      <c r="I1359" s="61">
        <v>26.56</v>
      </c>
      <c r="J1359" s="249">
        <v>19.46</v>
      </c>
      <c r="K1359" s="248"/>
      <c r="L1359" s="61">
        <v>46.02</v>
      </c>
    </row>
    <row r="1360" spans="1:12">
      <c r="A1360" s="59">
        <v>81666</v>
      </c>
      <c r="B1360" s="245" t="s">
        <v>1529</v>
      </c>
      <c r="C1360" s="245"/>
      <c r="D1360" s="245"/>
      <c r="E1360" s="245"/>
      <c r="F1360" s="245"/>
      <c r="G1360" s="246" t="s">
        <v>281</v>
      </c>
      <c r="H1360" s="246"/>
      <c r="I1360" s="61">
        <v>37.4</v>
      </c>
      <c r="J1360" s="249">
        <v>19.46</v>
      </c>
      <c r="K1360" s="248"/>
      <c r="L1360" s="61">
        <v>56.86</v>
      </c>
    </row>
    <row r="1361" spans="1:12">
      <c r="A1361" s="59">
        <v>81679</v>
      </c>
      <c r="B1361" s="245" t="s">
        <v>1530</v>
      </c>
      <c r="C1361" s="245"/>
      <c r="D1361" s="245"/>
      <c r="E1361" s="245"/>
      <c r="F1361" s="245"/>
      <c r="G1361" s="246" t="s">
        <v>281</v>
      </c>
      <c r="H1361" s="246"/>
      <c r="I1361" s="60">
        <v>2.75</v>
      </c>
      <c r="J1361" s="249">
        <v>21.9</v>
      </c>
      <c r="K1361" s="248"/>
      <c r="L1361" s="61">
        <v>24.65</v>
      </c>
    </row>
    <row r="1362" spans="1:12">
      <c r="A1362" s="59">
        <v>81680</v>
      </c>
      <c r="B1362" s="245" t="s">
        <v>1531</v>
      </c>
      <c r="C1362" s="245"/>
      <c r="D1362" s="245"/>
      <c r="E1362" s="245"/>
      <c r="F1362" s="245"/>
      <c r="G1362" s="246" t="s">
        <v>281</v>
      </c>
      <c r="H1362" s="246"/>
      <c r="I1362" s="60">
        <v>5.07</v>
      </c>
      <c r="J1362" s="249">
        <v>21.9</v>
      </c>
      <c r="K1362" s="248"/>
      <c r="L1362" s="61">
        <v>26.97</v>
      </c>
    </row>
    <row r="1363" spans="1:12">
      <c r="A1363" s="59">
        <v>81681</v>
      </c>
      <c r="B1363" s="245" t="s">
        <v>1532</v>
      </c>
      <c r="C1363" s="245"/>
      <c r="D1363" s="245"/>
      <c r="E1363" s="245"/>
      <c r="F1363" s="245"/>
      <c r="G1363" s="246" t="s">
        <v>281</v>
      </c>
      <c r="H1363" s="246"/>
      <c r="I1363" s="60">
        <v>7.4</v>
      </c>
      <c r="J1363" s="249">
        <v>21.9</v>
      </c>
      <c r="K1363" s="248"/>
      <c r="L1363" s="61">
        <v>29.3</v>
      </c>
    </row>
    <row r="1364" spans="1:12">
      <c r="A1364" s="59">
        <v>81690</v>
      </c>
      <c r="B1364" s="245" t="s">
        <v>1533</v>
      </c>
      <c r="C1364" s="245"/>
      <c r="D1364" s="245"/>
      <c r="E1364" s="245"/>
      <c r="F1364" s="245"/>
      <c r="G1364" s="246" t="s">
        <v>281</v>
      </c>
      <c r="H1364" s="246"/>
      <c r="I1364" s="60">
        <v>3.61</v>
      </c>
      <c r="J1364" s="249">
        <v>19.46</v>
      </c>
      <c r="K1364" s="248"/>
      <c r="L1364" s="61">
        <v>23.07</v>
      </c>
    </row>
    <row r="1365" spans="1:12">
      <c r="A1365" s="59">
        <v>81691</v>
      </c>
      <c r="B1365" s="245" t="s">
        <v>1534</v>
      </c>
      <c r="C1365" s="245"/>
      <c r="D1365" s="245"/>
      <c r="E1365" s="245"/>
      <c r="F1365" s="245"/>
      <c r="G1365" s="246" t="s">
        <v>281</v>
      </c>
      <c r="H1365" s="246"/>
      <c r="I1365" s="60">
        <v>4.5</v>
      </c>
      <c r="J1365" s="249">
        <v>21.9</v>
      </c>
      <c r="K1365" s="248"/>
      <c r="L1365" s="61">
        <v>26.4</v>
      </c>
    </row>
    <row r="1366" spans="1:12">
      <c r="A1366" s="59">
        <v>81695</v>
      </c>
      <c r="B1366" s="245" t="s">
        <v>1535</v>
      </c>
      <c r="C1366" s="245"/>
      <c r="D1366" s="245"/>
      <c r="E1366" s="245"/>
      <c r="F1366" s="245"/>
      <c r="G1366" s="246" t="s">
        <v>383</v>
      </c>
      <c r="H1366" s="246"/>
      <c r="I1366" s="60">
        <v>6.26</v>
      </c>
      <c r="J1366" s="249">
        <v>36.5</v>
      </c>
      <c r="K1366" s="248"/>
      <c r="L1366" s="61">
        <v>42.76</v>
      </c>
    </row>
    <row r="1367" spans="1:12">
      <c r="A1367" s="59">
        <v>81696</v>
      </c>
      <c r="B1367" s="245" t="s">
        <v>1536</v>
      </c>
      <c r="C1367" s="245"/>
      <c r="D1367" s="245"/>
      <c r="E1367" s="245"/>
      <c r="F1367" s="245"/>
      <c r="G1367" s="246" t="s">
        <v>383</v>
      </c>
      <c r="H1367" s="246"/>
      <c r="I1367" s="60">
        <v>6.83</v>
      </c>
      <c r="J1367" s="249">
        <v>41.36</v>
      </c>
      <c r="K1367" s="248"/>
      <c r="L1367" s="61">
        <v>48.19</v>
      </c>
    </row>
    <row r="1368" spans="1:12">
      <c r="A1368" s="59">
        <v>81697</v>
      </c>
      <c r="B1368" s="245" t="s">
        <v>1537</v>
      </c>
      <c r="C1368" s="245"/>
      <c r="D1368" s="245"/>
      <c r="E1368" s="245"/>
      <c r="F1368" s="245"/>
      <c r="G1368" s="246" t="s">
        <v>383</v>
      </c>
      <c r="H1368" s="246"/>
      <c r="I1368" s="61">
        <v>16.68</v>
      </c>
      <c r="J1368" s="249">
        <v>43.79</v>
      </c>
      <c r="K1368" s="248"/>
      <c r="L1368" s="61">
        <v>60.47</v>
      </c>
    </row>
    <row r="1369" spans="1:12">
      <c r="A1369" s="59">
        <v>81700</v>
      </c>
      <c r="B1369" s="245" t="s">
        <v>1507</v>
      </c>
      <c r="C1369" s="245"/>
      <c r="D1369" s="245"/>
      <c r="E1369" s="245"/>
      <c r="F1369" s="245"/>
      <c r="G1369" s="246"/>
      <c r="H1369" s="246"/>
      <c r="I1369" s="60">
        <v>0</v>
      </c>
      <c r="J1369" s="247">
        <v>0</v>
      </c>
      <c r="K1369" s="248"/>
      <c r="L1369" s="60">
        <v>0</v>
      </c>
    </row>
    <row r="1370" spans="1:12">
      <c r="A1370" s="59">
        <v>81701</v>
      </c>
      <c r="B1370" s="245" t="s">
        <v>1538</v>
      </c>
      <c r="C1370" s="245"/>
      <c r="D1370" s="245"/>
      <c r="E1370" s="245"/>
      <c r="F1370" s="245"/>
      <c r="G1370" s="246" t="s">
        <v>281</v>
      </c>
      <c r="H1370" s="246"/>
      <c r="I1370" s="60">
        <v>2.9</v>
      </c>
      <c r="J1370" s="247">
        <v>6.82</v>
      </c>
      <c r="K1370" s="248"/>
      <c r="L1370" s="60">
        <v>9.7200000000000006</v>
      </c>
    </row>
    <row r="1371" spans="1:12">
      <c r="A1371" s="59">
        <v>81702</v>
      </c>
      <c r="B1371" s="245" t="s">
        <v>1539</v>
      </c>
      <c r="C1371" s="245"/>
      <c r="D1371" s="245"/>
      <c r="E1371" s="245"/>
      <c r="F1371" s="245"/>
      <c r="G1371" s="246" t="s">
        <v>281</v>
      </c>
      <c r="H1371" s="246"/>
      <c r="I1371" s="61">
        <v>19.850000000000001</v>
      </c>
      <c r="J1371" s="249">
        <v>10.95</v>
      </c>
      <c r="K1371" s="248"/>
      <c r="L1371" s="61">
        <v>30.8</v>
      </c>
    </row>
    <row r="1372" spans="1:12">
      <c r="A1372" s="59">
        <v>81730</v>
      </c>
      <c r="B1372" s="245" t="s">
        <v>203</v>
      </c>
      <c r="C1372" s="245"/>
      <c r="D1372" s="245"/>
      <c r="E1372" s="245"/>
      <c r="F1372" s="245"/>
      <c r="G1372" s="246" t="s">
        <v>281</v>
      </c>
      <c r="H1372" s="246"/>
      <c r="I1372" s="60">
        <v>2.31</v>
      </c>
      <c r="J1372" s="247">
        <v>6.82</v>
      </c>
      <c r="K1372" s="248"/>
      <c r="L1372" s="60">
        <v>9.1300000000000008</v>
      </c>
    </row>
    <row r="1373" spans="1:12">
      <c r="A1373" s="59">
        <v>81731</v>
      </c>
      <c r="B1373" s="245" t="s">
        <v>204</v>
      </c>
      <c r="C1373" s="245"/>
      <c r="D1373" s="245"/>
      <c r="E1373" s="245"/>
      <c r="F1373" s="245"/>
      <c r="G1373" s="246" t="s">
        <v>281</v>
      </c>
      <c r="H1373" s="246"/>
      <c r="I1373" s="60">
        <v>5.2</v>
      </c>
      <c r="J1373" s="247">
        <v>6.82</v>
      </c>
      <c r="K1373" s="248"/>
      <c r="L1373" s="61">
        <v>12.02</v>
      </c>
    </row>
    <row r="1374" spans="1:12">
      <c r="A1374" s="59">
        <v>81732</v>
      </c>
      <c r="B1374" s="245" t="s">
        <v>1540</v>
      </c>
      <c r="C1374" s="245"/>
      <c r="D1374" s="245"/>
      <c r="E1374" s="245"/>
      <c r="F1374" s="245"/>
      <c r="G1374" s="246" t="s">
        <v>281</v>
      </c>
      <c r="H1374" s="246"/>
      <c r="I1374" s="61">
        <v>10.32</v>
      </c>
      <c r="J1374" s="247">
        <v>8.76</v>
      </c>
      <c r="K1374" s="248"/>
      <c r="L1374" s="61">
        <v>19.079999999999998</v>
      </c>
    </row>
    <row r="1375" spans="1:12">
      <c r="A1375" s="59">
        <v>81733</v>
      </c>
      <c r="B1375" s="245" t="s">
        <v>202</v>
      </c>
      <c r="C1375" s="245"/>
      <c r="D1375" s="245"/>
      <c r="E1375" s="245"/>
      <c r="F1375" s="245"/>
      <c r="G1375" s="246" t="s">
        <v>281</v>
      </c>
      <c r="H1375" s="246"/>
      <c r="I1375" s="61">
        <v>13.66</v>
      </c>
      <c r="J1375" s="249">
        <v>10.95</v>
      </c>
      <c r="K1375" s="248"/>
      <c r="L1375" s="61">
        <v>24.61</v>
      </c>
    </row>
    <row r="1376" spans="1:12">
      <c r="A1376" s="59">
        <v>81734</v>
      </c>
      <c r="B1376" s="245" t="s">
        <v>1541</v>
      </c>
      <c r="C1376" s="245"/>
      <c r="D1376" s="245"/>
      <c r="E1376" s="245"/>
      <c r="F1376" s="245"/>
      <c r="G1376" s="246" t="s">
        <v>281</v>
      </c>
      <c r="H1376" s="246"/>
      <c r="I1376" s="60">
        <v>2.6</v>
      </c>
      <c r="J1376" s="247">
        <v>6.82</v>
      </c>
      <c r="K1376" s="248"/>
      <c r="L1376" s="60">
        <v>9.42</v>
      </c>
    </row>
    <row r="1377" spans="1:12">
      <c r="A1377" s="59">
        <v>81735</v>
      </c>
      <c r="B1377" s="245" t="s">
        <v>1542</v>
      </c>
      <c r="C1377" s="245"/>
      <c r="D1377" s="245"/>
      <c r="E1377" s="245"/>
      <c r="F1377" s="245"/>
      <c r="G1377" s="246" t="s">
        <v>281</v>
      </c>
      <c r="H1377" s="246"/>
      <c r="I1377" s="60">
        <v>5.56</v>
      </c>
      <c r="J1377" s="247">
        <v>6.82</v>
      </c>
      <c r="K1377" s="248"/>
      <c r="L1377" s="61">
        <v>12.38</v>
      </c>
    </row>
    <row r="1378" spans="1:12">
      <c r="A1378" s="59">
        <v>81736</v>
      </c>
      <c r="B1378" s="245" t="s">
        <v>1543</v>
      </c>
      <c r="C1378" s="245"/>
      <c r="D1378" s="245"/>
      <c r="E1378" s="245"/>
      <c r="F1378" s="245"/>
      <c r="G1378" s="246" t="s">
        <v>281</v>
      </c>
      <c r="H1378" s="246"/>
      <c r="I1378" s="61">
        <v>16.52</v>
      </c>
      <c r="J1378" s="247">
        <v>8.76</v>
      </c>
      <c r="K1378" s="248"/>
      <c r="L1378" s="61">
        <v>25.28</v>
      </c>
    </row>
    <row r="1379" spans="1:12">
      <c r="A1379" s="59">
        <v>81737</v>
      </c>
      <c r="B1379" s="245" t="s">
        <v>1544</v>
      </c>
      <c r="C1379" s="245"/>
      <c r="D1379" s="245"/>
      <c r="E1379" s="245"/>
      <c r="F1379" s="245"/>
      <c r="G1379" s="246" t="s">
        <v>281</v>
      </c>
      <c r="H1379" s="246"/>
      <c r="I1379" s="61">
        <v>23.8</v>
      </c>
      <c r="J1379" s="249">
        <v>10.95</v>
      </c>
      <c r="K1379" s="248"/>
      <c r="L1379" s="61">
        <v>34.75</v>
      </c>
    </row>
    <row r="1380" spans="1:12">
      <c r="A1380" s="59">
        <v>81750</v>
      </c>
      <c r="B1380" s="245" t="s">
        <v>1545</v>
      </c>
      <c r="C1380" s="245"/>
      <c r="D1380" s="245"/>
      <c r="E1380" s="245"/>
      <c r="F1380" s="245"/>
      <c r="G1380" s="246"/>
      <c r="H1380" s="246"/>
      <c r="I1380" s="60">
        <v>0</v>
      </c>
      <c r="J1380" s="247">
        <v>0</v>
      </c>
      <c r="K1380" s="248"/>
      <c r="L1380" s="60">
        <v>0</v>
      </c>
    </row>
    <row r="1381" spans="1:12">
      <c r="A1381" s="59">
        <v>81751</v>
      </c>
      <c r="B1381" s="245" t="s">
        <v>1546</v>
      </c>
      <c r="C1381" s="245"/>
      <c r="D1381" s="245"/>
      <c r="E1381" s="245"/>
      <c r="F1381" s="245"/>
      <c r="G1381" s="246" t="s">
        <v>281</v>
      </c>
      <c r="H1381" s="246"/>
      <c r="I1381" s="61">
        <v>22.35</v>
      </c>
      <c r="J1381" s="247">
        <v>1.95</v>
      </c>
      <c r="K1381" s="248"/>
      <c r="L1381" s="61">
        <v>24.3</v>
      </c>
    </row>
    <row r="1382" spans="1:12">
      <c r="A1382" s="59">
        <v>81752</v>
      </c>
      <c r="B1382" s="245" t="s">
        <v>1547</v>
      </c>
      <c r="C1382" s="245"/>
      <c r="D1382" s="245"/>
      <c r="E1382" s="245"/>
      <c r="F1382" s="245"/>
      <c r="G1382" s="246" t="s">
        <v>281</v>
      </c>
      <c r="H1382" s="246"/>
      <c r="I1382" s="61">
        <v>36.83</v>
      </c>
      <c r="J1382" s="247">
        <v>1.95</v>
      </c>
      <c r="K1382" s="248"/>
      <c r="L1382" s="61">
        <v>38.78</v>
      </c>
    </row>
    <row r="1383" spans="1:12">
      <c r="A1383" s="59">
        <v>81760</v>
      </c>
      <c r="B1383" s="245" t="s">
        <v>1548</v>
      </c>
      <c r="C1383" s="245"/>
      <c r="D1383" s="245"/>
      <c r="E1383" s="245"/>
      <c r="F1383" s="245"/>
      <c r="G1383" s="246" t="s">
        <v>281</v>
      </c>
      <c r="H1383" s="246"/>
      <c r="I1383" s="61">
        <v>17.2</v>
      </c>
      <c r="J1383" s="247">
        <v>1.95</v>
      </c>
      <c r="K1383" s="248"/>
      <c r="L1383" s="61">
        <v>19.149999999999999</v>
      </c>
    </row>
    <row r="1384" spans="1:12">
      <c r="A1384" s="59">
        <v>81761</v>
      </c>
      <c r="B1384" s="245" t="s">
        <v>1549</v>
      </c>
      <c r="C1384" s="245"/>
      <c r="D1384" s="245"/>
      <c r="E1384" s="245"/>
      <c r="F1384" s="245"/>
      <c r="G1384" s="246" t="s">
        <v>281</v>
      </c>
      <c r="H1384" s="246"/>
      <c r="I1384" s="61">
        <v>32.159999999999997</v>
      </c>
      <c r="J1384" s="247">
        <v>1.95</v>
      </c>
      <c r="K1384" s="248"/>
      <c r="L1384" s="61">
        <v>34.11</v>
      </c>
    </row>
    <row r="1385" spans="1:12">
      <c r="A1385" s="59">
        <v>81770</v>
      </c>
      <c r="B1385" s="245" t="s">
        <v>1550</v>
      </c>
      <c r="C1385" s="245"/>
      <c r="D1385" s="245"/>
      <c r="E1385" s="245"/>
      <c r="F1385" s="245"/>
      <c r="G1385" s="246" t="s">
        <v>281</v>
      </c>
      <c r="H1385" s="246"/>
      <c r="I1385" s="60">
        <v>1.5</v>
      </c>
      <c r="J1385" s="247">
        <v>1.95</v>
      </c>
      <c r="K1385" s="248"/>
      <c r="L1385" s="60">
        <v>3.45</v>
      </c>
    </row>
    <row r="1386" spans="1:12">
      <c r="A1386" s="59">
        <v>81771</v>
      </c>
      <c r="B1386" s="245" t="s">
        <v>1551</v>
      </c>
      <c r="C1386" s="245"/>
      <c r="D1386" s="245"/>
      <c r="E1386" s="245"/>
      <c r="F1386" s="245"/>
      <c r="G1386" s="246" t="s">
        <v>281</v>
      </c>
      <c r="H1386" s="246"/>
      <c r="I1386" s="60">
        <v>3.12</v>
      </c>
      <c r="J1386" s="247">
        <v>1.95</v>
      </c>
      <c r="K1386" s="248"/>
      <c r="L1386" s="60">
        <v>5.07</v>
      </c>
    </row>
    <row r="1387" spans="1:12">
      <c r="A1387" s="59">
        <v>81778</v>
      </c>
      <c r="B1387" s="245" t="s">
        <v>1552</v>
      </c>
      <c r="C1387" s="245"/>
      <c r="D1387" s="245"/>
      <c r="E1387" s="245"/>
      <c r="F1387" s="245"/>
      <c r="G1387" s="246" t="s">
        <v>281</v>
      </c>
      <c r="H1387" s="246"/>
      <c r="I1387" s="61">
        <v>21.8</v>
      </c>
      <c r="J1387" s="247">
        <v>1.95</v>
      </c>
      <c r="K1387" s="248"/>
      <c r="L1387" s="61">
        <v>23.75</v>
      </c>
    </row>
    <row r="1388" spans="1:12">
      <c r="A1388" s="59">
        <v>81779</v>
      </c>
      <c r="B1388" s="245" t="s">
        <v>1553</v>
      </c>
      <c r="C1388" s="245"/>
      <c r="D1388" s="245"/>
      <c r="E1388" s="245"/>
      <c r="F1388" s="245"/>
      <c r="G1388" s="246" t="s">
        <v>281</v>
      </c>
      <c r="H1388" s="246"/>
      <c r="I1388" s="61">
        <v>11.1</v>
      </c>
      <c r="J1388" s="247">
        <v>1.95</v>
      </c>
      <c r="K1388" s="248"/>
      <c r="L1388" s="61">
        <v>13.05</v>
      </c>
    </row>
    <row r="1389" spans="1:12">
      <c r="A1389" s="59">
        <v>81783</v>
      </c>
      <c r="B1389" s="245" t="s">
        <v>1554</v>
      </c>
      <c r="C1389" s="245"/>
      <c r="D1389" s="245"/>
      <c r="E1389" s="245"/>
      <c r="F1389" s="245"/>
      <c r="G1389" s="246" t="s">
        <v>281</v>
      </c>
      <c r="H1389" s="246"/>
      <c r="I1389" s="61">
        <v>26</v>
      </c>
      <c r="J1389" s="247">
        <v>1.95</v>
      </c>
      <c r="K1389" s="248"/>
      <c r="L1389" s="61">
        <v>27.95</v>
      </c>
    </row>
    <row r="1390" spans="1:12">
      <c r="A1390" s="59">
        <v>81784</v>
      </c>
      <c r="B1390" s="245" t="s">
        <v>1555</v>
      </c>
      <c r="C1390" s="245"/>
      <c r="D1390" s="245"/>
      <c r="E1390" s="245"/>
      <c r="F1390" s="245"/>
      <c r="G1390" s="246" t="s">
        <v>281</v>
      </c>
      <c r="H1390" s="246"/>
      <c r="I1390" s="61">
        <v>37.9</v>
      </c>
      <c r="J1390" s="247">
        <v>1.95</v>
      </c>
      <c r="K1390" s="248"/>
      <c r="L1390" s="61">
        <v>39.85</v>
      </c>
    </row>
    <row r="1391" spans="1:12">
      <c r="A1391" s="59">
        <v>81785</v>
      </c>
      <c r="B1391" s="245" t="s">
        <v>1556</v>
      </c>
      <c r="C1391" s="245"/>
      <c r="D1391" s="245"/>
      <c r="E1391" s="245"/>
      <c r="F1391" s="245"/>
      <c r="G1391" s="246" t="s">
        <v>281</v>
      </c>
      <c r="H1391" s="246"/>
      <c r="I1391" s="61">
        <v>21.06</v>
      </c>
      <c r="J1391" s="247">
        <v>1.95</v>
      </c>
      <c r="K1391" s="248"/>
      <c r="L1391" s="61">
        <v>23.01</v>
      </c>
    </row>
    <row r="1392" spans="1:12">
      <c r="A1392" s="59">
        <v>81786</v>
      </c>
      <c r="B1392" s="245" t="s">
        <v>1557</v>
      </c>
      <c r="C1392" s="245"/>
      <c r="D1392" s="245"/>
      <c r="E1392" s="245"/>
      <c r="F1392" s="245"/>
      <c r="G1392" s="246" t="s">
        <v>281</v>
      </c>
      <c r="H1392" s="246"/>
      <c r="I1392" s="61">
        <v>21.06</v>
      </c>
      <c r="J1392" s="247">
        <v>1.95</v>
      </c>
      <c r="K1392" s="248"/>
      <c r="L1392" s="61">
        <v>23.01</v>
      </c>
    </row>
    <row r="1393" spans="1:12">
      <c r="A1393" s="59">
        <v>81790</v>
      </c>
      <c r="B1393" s="245" t="s">
        <v>1558</v>
      </c>
      <c r="C1393" s="245"/>
      <c r="D1393" s="245"/>
      <c r="E1393" s="245"/>
      <c r="F1393" s="245"/>
      <c r="G1393" s="246" t="s">
        <v>281</v>
      </c>
      <c r="H1393" s="246"/>
      <c r="I1393" s="60">
        <v>1.2</v>
      </c>
      <c r="J1393" s="247">
        <v>1.95</v>
      </c>
      <c r="K1393" s="248"/>
      <c r="L1393" s="60">
        <v>3.15</v>
      </c>
    </row>
    <row r="1394" spans="1:12">
      <c r="A1394" s="59">
        <v>81791</v>
      </c>
      <c r="B1394" s="245" t="s">
        <v>1559</v>
      </c>
      <c r="C1394" s="245"/>
      <c r="D1394" s="245"/>
      <c r="E1394" s="245"/>
      <c r="F1394" s="245"/>
      <c r="G1394" s="246" t="s">
        <v>281</v>
      </c>
      <c r="H1394" s="246"/>
      <c r="I1394" s="60">
        <v>2.64</v>
      </c>
      <c r="J1394" s="247">
        <v>1.95</v>
      </c>
      <c r="K1394" s="248"/>
      <c r="L1394" s="60">
        <v>4.59</v>
      </c>
    </row>
    <row r="1395" spans="1:12">
      <c r="A1395" s="59">
        <v>81792</v>
      </c>
      <c r="B1395" s="245" t="s">
        <v>1560</v>
      </c>
      <c r="C1395" s="245"/>
      <c r="D1395" s="245"/>
      <c r="E1395" s="245"/>
      <c r="F1395" s="245"/>
      <c r="G1395" s="246" t="s">
        <v>281</v>
      </c>
      <c r="H1395" s="246"/>
      <c r="I1395" s="60">
        <v>9.68</v>
      </c>
      <c r="J1395" s="247">
        <v>1.95</v>
      </c>
      <c r="K1395" s="248"/>
      <c r="L1395" s="61">
        <v>11.63</v>
      </c>
    </row>
    <row r="1396" spans="1:12">
      <c r="A1396" s="59">
        <v>81793</v>
      </c>
      <c r="B1396" s="245" t="s">
        <v>1561</v>
      </c>
      <c r="C1396" s="245"/>
      <c r="D1396" s="245"/>
      <c r="E1396" s="245"/>
      <c r="F1396" s="245"/>
      <c r="G1396" s="246" t="s">
        <v>281</v>
      </c>
      <c r="H1396" s="246"/>
      <c r="I1396" s="61">
        <v>24.22</v>
      </c>
      <c r="J1396" s="247">
        <v>1.95</v>
      </c>
      <c r="K1396" s="248"/>
      <c r="L1396" s="61">
        <v>26.17</v>
      </c>
    </row>
    <row r="1397" spans="1:12">
      <c r="A1397" s="59">
        <v>81810</v>
      </c>
      <c r="B1397" s="245" t="s">
        <v>1562</v>
      </c>
      <c r="C1397" s="245"/>
      <c r="D1397" s="245"/>
      <c r="E1397" s="245"/>
      <c r="F1397" s="245"/>
      <c r="G1397" s="246"/>
      <c r="H1397" s="246"/>
      <c r="I1397" s="60">
        <v>0</v>
      </c>
      <c r="J1397" s="247">
        <v>0</v>
      </c>
      <c r="K1397" s="248"/>
      <c r="L1397" s="60">
        <v>0</v>
      </c>
    </row>
    <row r="1398" spans="1:12">
      <c r="A1398" s="59">
        <v>81811</v>
      </c>
      <c r="B1398" s="245" t="s">
        <v>1563</v>
      </c>
      <c r="C1398" s="245"/>
      <c r="D1398" s="245"/>
      <c r="E1398" s="245"/>
      <c r="F1398" s="245"/>
      <c r="G1398" s="246" t="s">
        <v>281</v>
      </c>
      <c r="H1398" s="246"/>
      <c r="I1398" s="61">
        <v>78.5</v>
      </c>
      <c r="J1398" s="249">
        <v>29.2</v>
      </c>
      <c r="K1398" s="248"/>
      <c r="L1398" s="62">
        <v>107.7</v>
      </c>
    </row>
    <row r="1399" spans="1:12">
      <c r="A1399" s="59">
        <v>81815</v>
      </c>
      <c r="B1399" s="245" t="s">
        <v>1564</v>
      </c>
      <c r="C1399" s="245"/>
      <c r="D1399" s="245"/>
      <c r="E1399" s="245"/>
      <c r="F1399" s="245"/>
      <c r="G1399" s="246" t="s">
        <v>281</v>
      </c>
      <c r="H1399" s="246"/>
      <c r="I1399" s="62">
        <v>123.79</v>
      </c>
      <c r="J1399" s="249">
        <v>86.61</v>
      </c>
      <c r="K1399" s="248"/>
      <c r="L1399" s="62">
        <v>210.4</v>
      </c>
    </row>
    <row r="1400" spans="1:12">
      <c r="A1400" s="59">
        <v>81819</v>
      </c>
      <c r="B1400" s="245" t="s">
        <v>1565</v>
      </c>
      <c r="C1400" s="245"/>
      <c r="D1400" s="245"/>
      <c r="E1400" s="245"/>
      <c r="F1400" s="245"/>
      <c r="G1400" s="246" t="s">
        <v>281</v>
      </c>
      <c r="H1400" s="246"/>
      <c r="I1400" s="62">
        <v>310</v>
      </c>
      <c r="J1400" s="249">
        <v>12.17</v>
      </c>
      <c r="K1400" s="248"/>
      <c r="L1400" s="62">
        <v>322.17</v>
      </c>
    </row>
    <row r="1401" spans="1:12">
      <c r="A1401" s="59">
        <v>81823</v>
      </c>
      <c r="B1401" s="245" t="s">
        <v>1566</v>
      </c>
      <c r="C1401" s="245"/>
      <c r="D1401" s="245"/>
      <c r="E1401" s="245"/>
      <c r="F1401" s="245"/>
      <c r="G1401" s="246" t="s">
        <v>281</v>
      </c>
      <c r="H1401" s="246"/>
      <c r="I1401" s="62">
        <v>192.22</v>
      </c>
      <c r="J1401" s="247">
        <v>9.6300000000000008</v>
      </c>
      <c r="K1401" s="248"/>
      <c r="L1401" s="62">
        <v>201.85</v>
      </c>
    </row>
    <row r="1402" spans="1:12">
      <c r="A1402" s="59">
        <v>81825</v>
      </c>
      <c r="B1402" s="245" t="s">
        <v>1567</v>
      </c>
      <c r="C1402" s="245"/>
      <c r="D1402" s="245"/>
      <c r="E1402" s="245"/>
      <c r="F1402" s="245"/>
      <c r="G1402" s="246" t="s">
        <v>281</v>
      </c>
      <c r="H1402" s="246"/>
      <c r="I1402" s="61">
        <v>63.85</v>
      </c>
      <c r="J1402" s="250">
        <v>160.32</v>
      </c>
      <c r="K1402" s="248"/>
      <c r="L1402" s="62">
        <v>224.17</v>
      </c>
    </row>
    <row r="1403" spans="1:12">
      <c r="A1403" s="59">
        <v>81826</v>
      </c>
      <c r="B1403" s="245" t="s">
        <v>1568</v>
      </c>
      <c r="C1403" s="245"/>
      <c r="D1403" s="245"/>
      <c r="E1403" s="245"/>
      <c r="F1403" s="245"/>
      <c r="G1403" s="246" t="s">
        <v>281</v>
      </c>
      <c r="H1403" s="246"/>
      <c r="I1403" s="61">
        <v>34.56</v>
      </c>
      <c r="J1403" s="249">
        <v>15.83</v>
      </c>
      <c r="K1403" s="248"/>
      <c r="L1403" s="61">
        <v>50.39</v>
      </c>
    </row>
    <row r="1404" spans="1:12">
      <c r="A1404" s="59">
        <v>81827</v>
      </c>
      <c r="B1404" s="245" t="s">
        <v>1569</v>
      </c>
      <c r="C1404" s="245"/>
      <c r="D1404" s="245"/>
      <c r="E1404" s="245"/>
      <c r="F1404" s="245"/>
      <c r="G1404" s="246" t="s">
        <v>281</v>
      </c>
      <c r="H1404" s="246"/>
      <c r="I1404" s="61">
        <v>62.16</v>
      </c>
      <c r="J1404" s="250">
        <v>205.9</v>
      </c>
      <c r="K1404" s="248"/>
      <c r="L1404" s="62">
        <v>268.06</v>
      </c>
    </row>
    <row r="1405" spans="1:12">
      <c r="A1405" s="59">
        <v>81828</v>
      </c>
      <c r="B1405" s="245" t="s">
        <v>1570</v>
      </c>
      <c r="C1405" s="245"/>
      <c r="D1405" s="245"/>
      <c r="E1405" s="245"/>
      <c r="F1405" s="245"/>
      <c r="G1405" s="246" t="s">
        <v>281</v>
      </c>
      <c r="H1405" s="246"/>
      <c r="I1405" s="62">
        <v>133.28</v>
      </c>
      <c r="J1405" s="250">
        <v>205.9</v>
      </c>
      <c r="K1405" s="248"/>
      <c r="L1405" s="62">
        <v>339.18</v>
      </c>
    </row>
    <row r="1406" spans="1:12">
      <c r="A1406" s="59">
        <v>81829</v>
      </c>
      <c r="B1406" s="245" t="s">
        <v>261</v>
      </c>
      <c r="C1406" s="245"/>
      <c r="D1406" s="245"/>
      <c r="E1406" s="245"/>
      <c r="F1406" s="245"/>
      <c r="G1406" s="246" t="s">
        <v>273</v>
      </c>
      <c r="H1406" s="246"/>
      <c r="I1406" s="61">
        <v>39.590000000000003</v>
      </c>
      <c r="J1406" s="249">
        <v>82.43</v>
      </c>
      <c r="K1406" s="248"/>
      <c r="L1406" s="62">
        <v>122.02</v>
      </c>
    </row>
    <row r="1407" spans="1:12">
      <c r="A1407" s="59">
        <v>81830</v>
      </c>
      <c r="B1407" s="245" t="s">
        <v>262</v>
      </c>
      <c r="C1407" s="245"/>
      <c r="D1407" s="245"/>
      <c r="E1407" s="245"/>
      <c r="F1407" s="245"/>
      <c r="G1407" s="246" t="s">
        <v>292</v>
      </c>
      <c r="H1407" s="246"/>
      <c r="I1407" s="62">
        <v>207.94</v>
      </c>
      <c r="J1407" s="250">
        <v>190.48</v>
      </c>
      <c r="K1407" s="248"/>
      <c r="L1407" s="62">
        <v>398.42</v>
      </c>
    </row>
    <row r="1408" spans="1:12">
      <c r="A1408" s="59">
        <v>81831</v>
      </c>
      <c r="B1408" s="245" t="s">
        <v>263</v>
      </c>
      <c r="C1408" s="245"/>
      <c r="D1408" s="245"/>
      <c r="E1408" s="245"/>
      <c r="F1408" s="245"/>
      <c r="G1408" s="246" t="s">
        <v>273</v>
      </c>
      <c r="H1408" s="246"/>
      <c r="I1408" s="61">
        <v>31.99</v>
      </c>
      <c r="J1408" s="249">
        <v>61.02</v>
      </c>
      <c r="K1408" s="248"/>
      <c r="L1408" s="61">
        <v>93.01</v>
      </c>
    </row>
    <row r="1409" spans="1:12">
      <c r="A1409" s="59">
        <v>81832</v>
      </c>
      <c r="B1409" s="245" t="s">
        <v>1571</v>
      </c>
      <c r="C1409" s="245"/>
      <c r="D1409" s="245"/>
      <c r="E1409" s="245"/>
      <c r="F1409" s="245"/>
      <c r="G1409" s="246" t="s">
        <v>273</v>
      </c>
      <c r="H1409" s="246"/>
      <c r="I1409" s="61">
        <v>58.2</v>
      </c>
      <c r="J1409" s="249">
        <v>86.16</v>
      </c>
      <c r="K1409" s="248"/>
      <c r="L1409" s="62">
        <v>144.36000000000001</v>
      </c>
    </row>
    <row r="1410" spans="1:12">
      <c r="A1410" s="59">
        <v>81833</v>
      </c>
      <c r="B1410" s="245" t="s">
        <v>264</v>
      </c>
      <c r="C1410" s="245"/>
      <c r="D1410" s="245"/>
      <c r="E1410" s="245"/>
      <c r="F1410" s="245"/>
      <c r="G1410" s="246" t="s">
        <v>292</v>
      </c>
      <c r="H1410" s="246"/>
      <c r="I1410" s="60">
        <v>0</v>
      </c>
      <c r="J1410" s="249">
        <v>46.9</v>
      </c>
      <c r="K1410" s="248"/>
      <c r="L1410" s="61">
        <v>46.9</v>
      </c>
    </row>
    <row r="1411" spans="1:12">
      <c r="A1411" s="59">
        <v>81840</v>
      </c>
      <c r="B1411" s="245" t="s">
        <v>1572</v>
      </c>
      <c r="C1411" s="245"/>
      <c r="D1411" s="245"/>
      <c r="E1411" s="245"/>
      <c r="F1411" s="245"/>
      <c r="G1411" s="246" t="s">
        <v>281</v>
      </c>
      <c r="H1411" s="246"/>
      <c r="I1411" s="61">
        <v>86.95</v>
      </c>
      <c r="J1411" s="249">
        <v>38.979999999999997</v>
      </c>
      <c r="K1411" s="248"/>
      <c r="L1411" s="62">
        <v>125.93</v>
      </c>
    </row>
    <row r="1412" spans="1:12">
      <c r="A1412" s="59">
        <v>81841</v>
      </c>
      <c r="B1412" s="245" t="s">
        <v>1573</v>
      </c>
      <c r="C1412" s="245"/>
      <c r="D1412" s="245"/>
      <c r="E1412" s="245"/>
      <c r="F1412" s="245"/>
      <c r="G1412" s="246" t="s">
        <v>281</v>
      </c>
      <c r="H1412" s="246"/>
      <c r="I1412" s="62">
        <v>235.92</v>
      </c>
      <c r="J1412" s="249">
        <v>36.5</v>
      </c>
      <c r="K1412" s="248"/>
      <c r="L1412" s="62">
        <v>272.42</v>
      </c>
    </row>
    <row r="1413" spans="1:12">
      <c r="A1413" s="59">
        <v>81842</v>
      </c>
      <c r="B1413" s="245" t="s">
        <v>1574</v>
      </c>
      <c r="C1413" s="245"/>
      <c r="D1413" s="245"/>
      <c r="E1413" s="245"/>
      <c r="F1413" s="245"/>
      <c r="G1413" s="246" t="s">
        <v>281</v>
      </c>
      <c r="H1413" s="246"/>
      <c r="I1413" s="62">
        <v>325.92</v>
      </c>
      <c r="J1413" s="249">
        <v>36.5</v>
      </c>
      <c r="K1413" s="248"/>
      <c r="L1413" s="62">
        <v>362.42</v>
      </c>
    </row>
    <row r="1414" spans="1:12">
      <c r="A1414" s="59">
        <v>81846</v>
      </c>
      <c r="B1414" s="245" t="s">
        <v>1575</v>
      </c>
      <c r="C1414" s="245"/>
      <c r="D1414" s="245"/>
      <c r="E1414" s="245"/>
      <c r="F1414" s="245"/>
      <c r="G1414" s="246" t="s">
        <v>334</v>
      </c>
      <c r="H1414" s="246"/>
      <c r="I1414" s="62">
        <v>203.65</v>
      </c>
      <c r="J1414" s="249">
        <v>21.41</v>
      </c>
      <c r="K1414" s="248"/>
      <c r="L1414" s="62">
        <v>225.06</v>
      </c>
    </row>
    <row r="1415" spans="1:12">
      <c r="A1415" s="59">
        <v>81850</v>
      </c>
      <c r="B1415" s="245" t="s">
        <v>1576</v>
      </c>
      <c r="C1415" s="245"/>
      <c r="D1415" s="245"/>
      <c r="E1415" s="245"/>
      <c r="F1415" s="245"/>
      <c r="G1415" s="246" t="s">
        <v>281</v>
      </c>
      <c r="H1415" s="246"/>
      <c r="I1415" s="62">
        <v>117.19</v>
      </c>
      <c r="J1415" s="250">
        <v>110.76</v>
      </c>
      <c r="K1415" s="248"/>
      <c r="L1415" s="62">
        <v>227.95</v>
      </c>
    </row>
    <row r="1416" spans="1:12">
      <c r="A1416" s="59">
        <v>81851</v>
      </c>
      <c r="B1416" s="245" t="s">
        <v>1577</v>
      </c>
      <c r="C1416" s="245"/>
      <c r="D1416" s="245"/>
      <c r="E1416" s="245"/>
      <c r="F1416" s="245"/>
      <c r="G1416" s="246" t="s">
        <v>281</v>
      </c>
      <c r="H1416" s="246"/>
      <c r="I1416" s="62">
        <v>169.88</v>
      </c>
      <c r="J1416" s="250">
        <v>155.75</v>
      </c>
      <c r="K1416" s="248"/>
      <c r="L1416" s="62">
        <v>325.63</v>
      </c>
    </row>
    <row r="1417" spans="1:12">
      <c r="A1417" s="59">
        <v>81852</v>
      </c>
      <c r="B1417" s="245" t="s">
        <v>1578</v>
      </c>
      <c r="C1417" s="245"/>
      <c r="D1417" s="245"/>
      <c r="E1417" s="245"/>
      <c r="F1417" s="245"/>
      <c r="G1417" s="246" t="s">
        <v>334</v>
      </c>
      <c r="H1417" s="246"/>
      <c r="I1417" s="62">
        <v>190.17</v>
      </c>
      <c r="J1417" s="250">
        <v>173.75</v>
      </c>
      <c r="K1417" s="248"/>
      <c r="L1417" s="62">
        <v>363.92</v>
      </c>
    </row>
    <row r="1418" spans="1:12">
      <c r="A1418" s="59">
        <v>81854</v>
      </c>
      <c r="B1418" s="245" t="s">
        <v>1579</v>
      </c>
      <c r="C1418" s="245"/>
      <c r="D1418" s="245"/>
      <c r="E1418" s="245"/>
      <c r="F1418" s="245"/>
      <c r="G1418" s="246" t="s">
        <v>334</v>
      </c>
      <c r="H1418" s="246"/>
      <c r="I1418" s="62">
        <v>730.45</v>
      </c>
      <c r="J1418" s="250">
        <v>601.66999999999996</v>
      </c>
      <c r="K1418" s="248"/>
      <c r="L1418" s="63">
        <v>1332.12</v>
      </c>
    </row>
    <row r="1419" spans="1:12">
      <c r="A1419" s="59">
        <v>81860</v>
      </c>
      <c r="B1419" s="245" t="s">
        <v>1580</v>
      </c>
      <c r="C1419" s="245"/>
      <c r="D1419" s="245"/>
      <c r="E1419" s="245"/>
      <c r="F1419" s="245"/>
      <c r="G1419" s="246" t="s">
        <v>281</v>
      </c>
      <c r="H1419" s="246"/>
      <c r="I1419" s="62">
        <v>183.7</v>
      </c>
      <c r="J1419" s="249">
        <v>72.989999999999995</v>
      </c>
      <c r="K1419" s="248"/>
      <c r="L1419" s="62">
        <v>256.69</v>
      </c>
    </row>
    <row r="1420" spans="1:12">
      <c r="A1420" s="59">
        <v>81861</v>
      </c>
      <c r="B1420" s="245" t="s">
        <v>1581</v>
      </c>
      <c r="C1420" s="245"/>
      <c r="D1420" s="245"/>
      <c r="E1420" s="245"/>
      <c r="F1420" s="245"/>
      <c r="G1420" s="246" t="s">
        <v>281</v>
      </c>
      <c r="H1420" s="246"/>
      <c r="I1420" s="62">
        <v>327.23</v>
      </c>
      <c r="J1420" s="249">
        <v>72.989999999999995</v>
      </c>
      <c r="K1420" s="248"/>
      <c r="L1420" s="62">
        <v>400.22</v>
      </c>
    </row>
    <row r="1421" spans="1:12">
      <c r="A1421" s="59">
        <v>81865</v>
      </c>
      <c r="B1421" s="245" t="s">
        <v>1582</v>
      </c>
      <c r="C1421" s="245"/>
      <c r="D1421" s="245"/>
      <c r="E1421" s="245"/>
      <c r="F1421" s="245"/>
      <c r="G1421" s="246" t="s">
        <v>281</v>
      </c>
      <c r="H1421" s="246"/>
      <c r="I1421" s="63">
        <v>1039.6300000000001</v>
      </c>
      <c r="J1421" s="254">
        <v>1055.1400000000001</v>
      </c>
      <c r="K1421" s="248"/>
      <c r="L1421" s="63">
        <v>2094.77</v>
      </c>
    </row>
    <row r="1422" spans="1:12">
      <c r="A1422" s="59">
        <v>81866</v>
      </c>
      <c r="B1422" s="245" t="s">
        <v>1583</v>
      </c>
      <c r="C1422" s="245"/>
      <c r="D1422" s="245"/>
      <c r="E1422" s="245"/>
      <c r="F1422" s="245"/>
      <c r="G1422" s="246" t="s">
        <v>281</v>
      </c>
      <c r="H1422" s="246"/>
      <c r="I1422" s="63">
        <v>1328.77</v>
      </c>
      <c r="J1422" s="254">
        <v>1383.44</v>
      </c>
      <c r="K1422" s="248"/>
      <c r="L1422" s="63">
        <v>2712.21</v>
      </c>
    </row>
    <row r="1423" spans="1:12">
      <c r="A1423" s="59">
        <v>81867</v>
      </c>
      <c r="B1423" s="245" t="s">
        <v>1584</v>
      </c>
      <c r="C1423" s="245"/>
      <c r="D1423" s="245"/>
      <c r="E1423" s="245"/>
      <c r="F1423" s="245"/>
      <c r="G1423" s="246" t="s">
        <v>281</v>
      </c>
      <c r="H1423" s="246"/>
      <c r="I1423" s="63">
        <v>1636.1</v>
      </c>
      <c r="J1423" s="254">
        <v>1781.37</v>
      </c>
      <c r="K1423" s="248"/>
      <c r="L1423" s="63">
        <v>3417.47</v>
      </c>
    </row>
    <row r="1424" spans="1:12">
      <c r="A1424" s="59">
        <v>81868</v>
      </c>
      <c r="B1424" s="245" t="s">
        <v>1585</v>
      </c>
      <c r="C1424" s="245"/>
      <c r="D1424" s="245"/>
      <c r="E1424" s="245"/>
      <c r="F1424" s="245"/>
      <c r="G1424" s="246" t="s">
        <v>281</v>
      </c>
      <c r="H1424" s="246"/>
      <c r="I1424" s="63">
        <v>2351.2199999999998</v>
      </c>
      <c r="J1424" s="254">
        <v>2798.87</v>
      </c>
      <c r="K1424" s="248"/>
      <c r="L1424" s="63">
        <v>5150.09</v>
      </c>
    </row>
    <row r="1425" spans="1:12">
      <c r="A1425" s="59">
        <v>81869</v>
      </c>
      <c r="B1425" s="245" t="s">
        <v>1586</v>
      </c>
      <c r="C1425" s="245"/>
      <c r="D1425" s="245"/>
      <c r="E1425" s="245"/>
      <c r="F1425" s="245"/>
      <c r="G1425" s="246" t="s">
        <v>281</v>
      </c>
      <c r="H1425" s="246"/>
      <c r="I1425" s="63">
        <v>3776.24</v>
      </c>
      <c r="J1425" s="254">
        <v>4391.03</v>
      </c>
      <c r="K1425" s="248"/>
      <c r="L1425" s="63">
        <v>8167.27</v>
      </c>
    </row>
    <row r="1426" spans="1:12">
      <c r="A1426" s="59">
        <v>81874</v>
      </c>
      <c r="B1426" s="245" t="s">
        <v>1587</v>
      </c>
      <c r="C1426" s="245"/>
      <c r="D1426" s="245"/>
      <c r="E1426" s="245"/>
      <c r="F1426" s="245"/>
      <c r="G1426" s="246" t="s">
        <v>281</v>
      </c>
      <c r="H1426" s="246"/>
      <c r="I1426" s="62">
        <v>429.84</v>
      </c>
      <c r="J1426" s="254">
        <v>1436.31</v>
      </c>
      <c r="K1426" s="248"/>
      <c r="L1426" s="63">
        <v>1866.15</v>
      </c>
    </row>
    <row r="1427" spans="1:12">
      <c r="A1427" s="59">
        <v>81880</v>
      </c>
      <c r="B1427" s="245" t="s">
        <v>1588</v>
      </c>
      <c r="C1427" s="245"/>
      <c r="D1427" s="245"/>
      <c r="E1427" s="245"/>
      <c r="F1427" s="245"/>
      <c r="G1427" s="246" t="s">
        <v>281</v>
      </c>
      <c r="H1427" s="246"/>
      <c r="I1427" s="63">
        <v>9197.8799999999992</v>
      </c>
      <c r="J1427" s="250">
        <v>965.87</v>
      </c>
      <c r="K1427" s="248"/>
      <c r="L1427" s="64">
        <v>10163.75</v>
      </c>
    </row>
    <row r="1428" spans="1:12">
      <c r="A1428" s="59">
        <v>81881</v>
      </c>
      <c r="B1428" s="245" t="s">
        <v>1589</v>
      </c>
      <c r="C1428" s="245"/>
      <c r="D1428" s="245"/>
      <c r="E1428" s="245"/>
      <c r="F1428" s="245"/>
      <c r="G1428" s="246" t="s">
        <v>281</v>
      </c>
      <c r="H1428" s="246"/>
      <c r="I1428" s="64">
        <v>12252.09</v>
      </c>
      <c r="J1428" s="250">
        <v>856.15</v>
      </c>
      <c r="K1428" s="248"/>
      <c r="L1428" s="64">
        <v>13108.24</v>
      </c>
    </row>
    <row r="1429" spans="1:12">
      <c r="A1429" s="59">
        <v>81882</v>
      </c>
      <c r="B1429" s="245" t="s">
        <v>1590</v>
      </c>
      <c r="C1429" s="245"/>
      <c r="D1429" s="245"/>
      <c r="E1429" s="245"/>
      <c r="F1429" s="245"/>
      <c r="G1429" s="246" t="s">
        <v>281</v>
      </c>
      <c r="H1429" s="246"/>
      <c r="I1429" s="64">
        <v>15622.24</v>
      </c>
      <c r="J1429" s="254">
        <v>1152</v>
      </c>
      <c r="K1429" s="248"/>
      <c r="L1429" s="64">
        <v>16774.240000000002</v>
      </c>
    </row>
    <row r="1430" spans="1:12">
      <c r="A1430" s="59">
        <v>81883</v>
      </c>
      <c r="B1430" s="245" t="s">
        <v>1591</v>
      </c>
      <c r="C1430" s="245"/>
      <c r="D1430" s="245"/>
      <c r="E1430" s="245"/>
      <c r="F1430" s="245"/>
      <c r="G1430" s="246" t="s">
        <v>334</v>
      </c>
      <c r="H1430" s="246"/>
      <c r="I1430" s="64">
        <v>18555.419999999998</v>
      </c>
      <c r="J1430" s="254">
        <v>1533.91</v>
      </c>
      <c r="K1430" s="248"/>
      <c r="L1430" s="64">
        <v>20089.330000000002</v>
      </c>
    </row>
    <row r="1431" spans="1:12">
      <c r="A1431" s="59">
        <v>81885</v>
      </c>
      <c r="B1431" s="245" t="s">
        <v>212</v>
      </c>
      <c r="C1431" s="245"/>
      <c r="D1431" s="245"/>
      <c r="E1431" s="245"/>
      <c r="F1431" s="245"/>
      <c r="G1431" s="246" t="s">
        <v>281</v>
      </c>
      <c r="H1431" s="246"/>
      <c r="I1431" s="60">
        <v>3.37</v>
      </c>
      <c r="J1431" s="247">
        <v>1.7</v>
      </c>
      <c r="K1431" s="248"/>
      <c r="L1431" s="60">
        <v>5.07</v>
      </c>
    </row>
    <row r="1432" spans="1:12">
      <c r="A1432" s="59">
        <v>81888</v>
      </c>
      <c r="B1432" s="245" t="s">
        <v>1592</v>
      </c>
      <c r="C1432" s="245"/>
      <c r="D1432" s="245"/>
      <c r="E1432" s="245"/>
      <c r="F1432" s="245"/>
      <c r="G1432" s="246" t="s">
        <v>281</v>
      </c>
      <c r="H1432" s="246"/>
      <c r="I1432" s="61">
        <v>26.93</v>
      </c>
      <c r="J1432" s="247">
        <v>6.82</v>
      </c>
      <c r="K1432" s="248"/>
      <c r="L1432" s="61">
        <v>33.75</v>
      </c>
    </row>
    <row r="1433" spans="1:12">
      <c r="A1433" s="59">
        <v>81889</v>
      </c>
      <c r="B1433" s="245" t="s">
        <v>1593</v>
      </c>
      <c r="C1433" s="245"/>
      <c r="D1433" s="245"/>
      <c r="E1433" s="245"/>
      <c r="F1433" s="245"/>
      <c r="G1433" s="246" t="s">
        <v>281</v>
      </c>
      <c r="H1433" s="246"/>
      <c r="I1433" s="61">
        <v>57.05</v>
      </c>
      <c r="J1433" s="247">
        <v>8.27</v>
      </c>
      <c r="K1433" s="248"/>
      <c r="L1433" s="61">
        <v>65.319999999999993</v>
      </c>
    </row>
    <row r="1434" spans="1:12">
      <c r="A1434" s="59">
        <v>81890</v>
      </c>
      <c r="B1434" s="245" t="s">
        <v>1594</v>
      </c>
      <c r="C1434" s="245"/>
      <c r="D1434" s="245"/>
      <c r="E1434" s="245"/>
      <c r="F1434" s="245"/>
      <c r="G1434" s="246" t="s">
        <v>281</v>
      </c>
      <c r="H1434" s="246"/>
      <c r="I1434" s="61">
        <v>71.61</v>
      </c>
      <c r="J1434" s="247">
        <v>9.73</v>
      </c>
      <c r="K1434" s="248"/>
      <c r="L1434" s="61">
        <v>81.34</v>
      </c>
    </row>
    <row r="1435" spans="1:12">
      <c r="A1435" s="59">
        <v>81891</v>
      </c>
      <c r="B1435" s="245" t="s">
        <v>1595</v>
      </c>
      <c r="C1435" s="245"/>
      <c r="D1435" s="245"/>
      <c r="E1435" s="245"/>
      <c r="F1435" s="245"/>
      <c r="G1435" s="246" t="s">
        <v>281</v>
      </c>
      <c r="H1435" s="246"/>
      <c r="I1435" s="61">
        <v>99.05</v>
      </c>
      <c r="J1435" s="249">
        <v>10.95</v>
      </c>
      <c r="K1435" s="248"/>
      <c r="L1435" s="62">
        <v>110</v>
      </c>
    </row>
    <row r="1436" spans="1:12">
      <c r="A1436" s="59">
        <v>81892</v>
      </c>
      <c r="B1436" s="245" t="s">
        <v>1596</v>
      </c>
      <c r="C1436" s="245"/>
      <c r="D1436" s="245"/>
      <c r="E1436" s="245"/>
      <c r="F1436" s="245"/>
      <c r="G1436" s="246" t="s">
        <v>281</v>
      </c>
      <c r="H1436" s="246"/>
      <c r="I1436" s="62">
        <v>109.85</v>
      </c>
      <c r="J1436" s="249">
        <v>13.14</v>
      </c>
      <c r="K1436" s="248"/>
      <c r="L1436" s="62">
        <v>122.99</v>
      </c>
    </row>
    <row r="1437" spans="1:12">
      <c r="A1437" s="59">
        <v>81920</v>
      </c>
      <c r="B1437" s="245" t="s">
        <v>1448</v>
      </c>
      <c r="C1437" s="245"/>
      <c r="D1437" s="245"/>
      <c r="E1437" s="245"/>
      <c r="F1437" s="245"/>
      <c r="G1437" s="246"/>
      <c r="H1437" s="246"/>
      <c r="I1437" s="60">
        <v>0</v>
      </c>
      <c r="J1437" s="247">
        <v>0</v>
      </c>
      <c r="K1437" s="248"/>
      <c r="L1437" s="60">
        <v>0</v>
      </c>
    </row>
    <row r="1438" spans="1:12">
      <c r="A1438" s="59">
        <v>81921</v>
      </c>
      <c r="B1438" s="245" t="s">
        <v>1597</v>
      </c>
      <c r="C1438" s="245"/>
      <c r="D1438" s="245"/>
      <c r="E1438" s="245"/>
      <c r="F1438" s="245"/>
      <c r="G1438" s="246" t="s">
        <v>281</v>
      </c>
      <c r="H1438" s="246"/>
      <c r="I1438" s="60">
        <v>1.3</v>
      </c>
      <c r="J1438" s="247">
        <v>6.82</v>
      </c>
      <c r="K1438" s="248"/>
      <c r="L1438" s="60">
        <v>8.1199999999999992</v>
      </c>
    </row>
    <row r="1439" spans="1:12">
      <c r="A1439" s="59">
        <v>81922</v>
      </c>
      <c r="B1439" s="245" t="s">
        <v>1598</v>
      </c>
      <c r="C1439" s="245"/>
      <c r="D1439" s="245"/>
      <c r="E1439" s="245"/>
      <c r="F1439" s="245"/>
      <c r="G1439" s="246" t="s">
        <v>281</v>
      </c>
      <c r="H1439" s="246"/>
      <c r="I1439" s="60">
        <v>1.95</v>
      </c>
      <c r="J1439" s="247">
        <v>6.82</v>
      </c>
      <c r="K1439" s="248"/>
      <c r="L1439" s="60">
        <v>8.77</v>
      </c>
    </row>
    <row r="1440" spans="1:12">
      <c r="A1440" s="59">
        <v>81923</v>
      </c>
      <c r="B1440" s="245" t="s">
        <v>1599</v>
      </c>
      <c r="C1440" s="245"/>
      <c r="D1440" s="245"/>
      <c r="E1440" s="245"/>
      <c r="F1440" s="245"/>
      <c r="G1440" s="246" t="s">
        <v>281</v>
      </c>
      <c r="H1440" s="246"/>
      <c r="I1440" s="60">
        <v>4.22</v>
      </c>
      <c r="J1440" s="247">
        <v>8.76</v>
      </c>
      <c r="K1440" s="248"/>
      <c r="L1440" s="61">
        <v>12.98</v>
      </c>
    </row>
    <row r="1441" spans="1:12">
      <c r="A1441" s="59">
        <v>81924</v>
      </c>
      <c r="B1441" s="245" t="s">
        <v>1600</v>
      </c>
      <c r="C1441" s="245"/>
      <c r="D1441" s="245"/>
      <c r="E1441" s="245"/>
      <c r="F1441" s="245"/>
      <c r="G1441" s="246" t="s">
        <v>281</v>
      </c>
      <c r="H1441" s="246"/>
      <c r="I1441" s="60">
        <v>5.01</v>
      </c>
      <c r="J1441" s="249">
        <v>10.95</v>
      </c>
      <c r="K1441" s="248"/>
      <c r="L1441" s="61">
        <v>15.96</v>
      </c>
    </row>
    <row r="1442" spans="1:12">
      <c r="A1442" s="59">
        <v>81927</v>
      </c>
      <c r="B1442" s="245" t="s">
        <v>1601</v>
      </c>
      <c r="C1442" s="245"/>
      <c r="D1442" s="245"/>
      <c r="E1442" s="245"/>
      <c r="F1442" s="245"/>
      <c r="G1442" s="246" t="s">
        <v>281</v>
      </c>
      <c r="H1442" s="246"/>
      <c r="I1442" s="60">
        <v>2.21</v>
      </c>
      <c r="J1442" s="247">
        <v>6.82</v>
      </c>
      <c r="K1442" s="248"/>
      <c r="L1442" s="60">
        <v>9.0299999999999994</v>
      </c>
    </row>
    <row r="1443" spans="1:12">
      <c r="A1443" s="59">
        <v>81928</v>
      </c>
      <c r="B1443" s="245" t="s">
        <v>1602</v>
      </c>
      <c r="C1443" s="245"/>
      <c r="D1443" s="245"/>
      <c r="E1443" s="245"/>
      <c r="F1443" s="245"/>
      <c r="G1443" s="246" t="s">
        <v>281</v>
      </c>
      <c r="H1443" s="246"/>
      <c r="I1443" s="60">
        <v>2.42</v>
      </c>
      <c r="J1443" s="247">
        <v>6.82</v>
      </c>
      <c r="K1443" s="248"/>
      <c r="L1443" s="60">
        <v>9.24</v>
      </c>
    </row>
    <row r="1444" spans="1:12">
      <c r="A1444" s="59">
        <v>81935</v>
      </c>
      <c r="B1444" s="245" t="s">
        <v>206</v>
      </c>
      <c r="C1444" s="245"/>
      <c r="D1444" s="245"/>
      <c r="E1444" s="245"/>
      <c r="F1444" s="245"/>
      <c r="G1444" s="246" t="s">
        <v>281</v>
      </c>
      <c r="H1444" s="246"/>
      <c r="I1444" s="60">
        <v>1.79</v>
      </c>
      <c r="J1444" s="247">
        <v>6.82</v>
      </c>
      <c r="K1444" s="248"/>
      <c r="L1444" s="60">
        <v>8.61</v>
      </c>
    </row>
    <row r="1445" spans="1:12">
      <c r="A1445" s="59">
        <v>81936</v>
      </c>
      <c r="B1445" s="245" t="s">
        <v>205</v>
      </c>
      <c r="C1445" s="245"/>
      <c r="D1445" s="245"/>
      <c r="E1445" s="245"/>
      <c r="F1445" s="245"/>
      <c r="G1445" s="246" t="s">
        <v>281</v>
      </c>
      <c r="H1445" s="246"/>
      <c r="I1445" s="60">
        <v>2.21</v>
      </c>
      <c r="J1445" s="247">
        <v>6.82</v>
      </c>
      <c r="K1445" s="248"/>
      <c r="L1445" s="60">
        <v>9.0299999999999994</v>
      </c>
    </row>
    <row r="1446" spans="1:12">
      <c r="A1446" s="59">
        <v>81937</v>
      </c>
      <c r="B1446" s="245" t="s">
        <v>207</v>
      </c>
      <c r="C1446" s="245"/>
      <c r="D1446" s="245"/>
      <c r="E1446" s="245"/>
      <c r="F1446" s="245"/>
      <c r="G1446" s="246" t="s">
        <v>281</v>
      </c>
      <c r="H1446" s="246"/>
      <c r="I1446" s="60">
        <v>5.4</v>
      </c>
      <c r="J1446" s="247">
        <v>8.76</v>
      </c>
      <c r="K1446" s="248"/>
      <c r="L1446" s="61">
        <v>14.16</v>
      </c>
    </row>
    <row r="1447" spans="1:12">
      <c r="A1447" s="59">
        <v>81938</v>
      </c>
      <c r="B1447" s="245" t="s">
        <v>208</v>
      </c>
      <c r="C1447" s="245"/>
      <c r="D1447" s="245"/>
      <c r="E1447" s="245"/>
      <c r="F1447" s="245"/>
      <c r="G1447" s="246" t="s">
        <v>281</v>
      </c>
      <c r="H1447" s="246"/>
      <c r="I1447" s="60">
        <v>8.69</v>
      </c>
      <c r="J1447" s="249">
        <v>10.95</v>
      </c>
      <c r="K1447" s="248"/>
      <c r="L1447" s="61">
        <v>19.64</v>
      </c>
    </row>
    <row r="1448" spans="1:12">
      <c r="A1448" s="59">
        <v>81946</v>
      </c>
      <c r="B1448" s="245" t="s">
        <v>1603</v>
      </c>
      <c r="C1448" s="245"/>
      <c r="D1448" s="245"/>
      <c r="E1448" s="245"/>
      <c r="F1448" s="245"/>
      <c r="G1448" s="246" t="s">
        <v>281</v>
      </c>
      <c r="H1448" s="246"/>
      <c r="I1448" s="61">
        <v>11.37</v>
      </c>
      <c r="J1448" s="249">
        <v>10.95</v>
      </c>
      <c r="K1448" s="248"/>
      <c r="L1448" s="61">
        <v>22.32</v>
      </c>
    </row>
    <row r="1449" spans="1:12">
      <c r="A1449" s="59">
        <v>81960</v>
      </c>
      <c r="B1449" s="245" t="s">
        <v>1604</v>
      </c>
      <c r="C1449" s="245"/>
      <c r="D1449" s="245"/>
      <c r="E1449" s="245"/>
      <c r="F1449" s="245"/>
      <c r="G1449" s="246"/>
      <c r="H1449" s="246"/>
      <c r="I1449" s="60">
        <v>0</v>
      </c>
      <c r="J1449" s="247">
        <v>0</v>
      </c>
      <c r="K1449" s="248"/>
      <c r="L1449" s="60">
        <v>0</v>
      </c>
    </row>
    <row r="1450" spans="1:12">
      <c r="A1450" s="59">
        <v>81961</v>
      </c>
      <c r="B1450" s="245" t="s">
        <v>1605</v>
      </c>
      <c r="C1450" s="245"/>
      <c r="D1450" s="245"/>
      <c r="E1450" s="245"/>
      <c r="F1450" s="245"/>
      <c r="G1450" s="246" t="s">
        <v>281</v>
      </c>
      <c r="H1450" s="246"/>
      <c r="I1450" s="60">
        <v>3.1</v>
      </c>
      <c r="J1450" s="247">
        <v>7.06</v>
      </c>
      <c r="K1450" s="248"/>
      <c r="L1450" s="61">
        <v>10.16</v>
      </c>
    </row>
    <row r="1451" spans="1:12">
      <c r="A1451" s="59">
        <v>81965</v>
      </c>
      <c r="B1451" s="245" t="s">
        <v>1606</v>
      </c>
      <c r="C1451" s="245"/>
      <c r="D1451" s="245"/>
      <c r="E1451" s="245"/>
      <c r="F1451" s="245"/>
      <c r="G1451" s="246" t="s">
        <v>281</v>
      </c>
      <c r="H1451" s="246"/>
      <c r="I1451" s="60">
        <v>7.68</v>
      </c>
      <c r="J1451" s="247">
        <v>9</v>
      </c>
      <c r="K1451" s="248"/>
      <c r="L1451" s="61">
        <v>16.68</v>
      </c>
    </row>
    <row r="1452" spans="1:12">
      <c r="A1452" s="59">
        <v>81970</v>
      </c>
      <c r="B1452" s="245" t="s">
        <v>209</v>
      </c>
      <c r="C1452" s="245"/>
      <c r="D1452" s="245"/>
      <c r="E1452" s="245"/>
      <c r="F1452" s="245"/>
      <c r="G1452" s="246" t="s">
        <v>281</v>
      </c>
      <c r="H1452" s="246"/>
      <c r="I1452" s="60">
        <v>4.63</v>
      </c>
      <c r="J1452" s="247">
        <v>7.06</v>
      </c>
      <c r="K1452" s="248"/>
      <c r="L1452" s="61">
        <v>11.69</v>
      </c>
    </row>
    <row r="1453" spans="1:12">
      <c r="A1453" s="59">
        <v>81971</v>
      </c>
      <c r="B1453" s="245" t="s">
        <v>1607</v>
      </c>
      <c r="C1453" s="245"/>
      <c r="D1453" s="245"/>
      <c r="E1453" s="245"/>
      <c r="F1453" s="245"/>
      <c r="G1453" s="246" t="s">
        <v>281</v>
      </c>
      <c r="H1453" s="246"/>
      <c r="I1453" s="60">
        <v>7.35</v>
      </c>
      <c r="J1453" s="247">
        <v>9</v>
      </c>
      <c r="K1453" s="248"/>
      <c r="L1453" s="61">
        <v>16.350000000000001</v>
      </c>
    </row>
    <row r="1454" spans="1:12">
      <c r="A1454" s="59">
        <v>81972</v>
      </c>
      <c r="B1454" s="245" t="s">
        <v>210</v>
      </c>
      <c r="C1454" s="245"/>
      <c r="D1454" s="245"/>
      <c r="E1454" s="245"/>
      <c r="F1454" s="245"/>
      <c r="G1454" s="246" t="s">
        <v>281</v>
      </c>
      <c r="H1454" s="246"/>
      <c r="I1454" s="61">
        <v>10.9</v>
      </c>
      <c r="J1454" s="247">
        <v>9</v>
      </c>
      <c r="K1454" s="248"/>
      <c r="L1454" s="61">
        <v>19.899999999999999</v>
      </c>
    </row>
    <row r="1455" spans="1:12">
      <c r="A1455" s="59">
        <v>81973</v>
      </c>
      <c r="B1455" s="245" t="s">
        <v>1608</v>
      </c>
      <c r="C1455" s="245"/>
      <c r="D1455" s="245"/>
      <c r="E1455" s="245"/>
      <c r="F1455" s="245"/>
      <c r="G1455" s="246" t="s">
        <v>281</v>
      </c>
      <c r="H1455" s="246"/>
      <c r="I1455" s="60">
        <v>9.34</v>
      </c>
      <c r="J1455" s="249">
        <v>11.19</v>
      </c>
      <c r="K1455" s="248"/>
      <c r="L1455" s="61">
        <v>20.53</v>
      </c>
    </row>
    <row r="1456" spans="1:12">
      <c r="A1456" s="59">
        <v>81974</v>
      </c>
      <c r="B1456" s="245" t="s">
        <v>211</v>
      </c>
      <c r="C1456" s="245"/>
      <c r="D1456" s="245"/>
      <c r="E1456" s="245"/>
      <c r="F1456" s="245"/>
      <c r="G1456" s="246" t="s">
        <v>281</v>
      </c>
      <c r="H1456" s="246"/>
      <c r="I1456" s="61">
        <v>12.67</v>
      </c>
      <c r="J1456" s="249">
        <v>11.19</v>
      </c>
      <c r="K1456" s="248"/>
      <c r="L1456" s="61">
        <v>23.86</v>
      </c>
    </row>
    <row r="1457" spans="1:12">
      <c r="A1457" s="59">
        <v>81975</v>
      </c>
      <c r="B1457" s="245" t="s">
        <v>1609</v>
      </c>
      <c r="C1457" s="245"/>
      <c r="D1457" s="245"/>
      <c r="E1457" s="245"/>
      <c r="F1457" s="245"/>
      <c r="G1457" s="246" t="s">
        <v>281</v>
      </c>
      <c r="H1457" s="246"/>
      <c r="I1457" s="61">
        <v>12.66</v>
      </c>
      <c r="J1457" s="249">
        <v>11.19</v>
      </c>
      <c r="K1457" s="248"/>
      <c r="L1457" s="61">
        <v>23.85</v>
      </c>
    </row>
    <row r="1458" spans="1:12">
      <c r="A1458" s="59">
        <v>81981</v>
      </c>
      <c r="B1458" s="245" t="s">
        <v>1610</v>
      </c>
      <c r="C1458" s="245"/>
      <c r="D1458" s="245"/>
      <c r="E1458" s="245"/>
      <c r="F1458" s="245"/>
      <c r="G1458" s="246" t="s">
        <v>281</v>
      </c>
      <c r="H1458" s="246"/>
      <c r="I1458" s="61">
        <v>13.8</v>
      </c>
      <c r="J1458" s="247">
        <v>9</v>
      </c>
      <c r="K1458" s="248"/>
      <c r="L1458" s="61">
        <v>22.8</v>
      </c>
    </row>
    <row r="1459" spans="1:12">
      <c r="A1459" s="59">
        <v>82000</v>
      </c>
      <c r="B1459" s="245" t="s">
        <v>1611</v>
      </c>
      <c r="C1459" s="245"/>
      <c r="D1459" s="245"/>
      <c r="E1459" s="245"/>
      <c r="F1459" s="245"/>
      <c r="G1459" s="246"/>
      <c r="H1459" s="246"/>
      <c r="I1459" s="60">
        <v>0</v>
      </c>
      <c r="J1459" s="247">
        <v>0</v>
      </c>
      <c r="K1459" s="248"/>
      <c r="L1459" s="60">
        <v>0</v>
      </c>
    </row>
    <row r="1460" spans="1:12">
      <c r="A1460" s="59">
        <v>82001</v>
      </c>
      <c r="B1460" s="245" t="s">
        <v>1612</v>
      </c>
      <c r="C1460" s="245"/>
      <c r="D1460" s="245"/>
      <c r="E1460" s="245"/>
      <c r="F1460" s="245"/>
      <c r="G1460" s="246" t="s">
        <v>281</v>
      </c>
      <c r="H1460" s="246"/>
      <c r="I1460" s="60">
        <v>0.95</v>
      </c>
      <c r="J1460" s="247">
        <v>3.41</v>
      </c>
      <c r="K1460" s="248"/>
      <c r="L1460" s="60">
        <v>4.3600000000000003</v>
      </c>
    </row>
    <row r="1461" spans="1:12">
      <c r="A1461" s="59">
        <v>82002</v>
      </c>
      <c r="B1461" s="245" t="s">
        <v>183</v>
      </c>
      <c r="C1461" s="245"/>
      <c r="D1461" s="245"/>
      <c r="E1461" s="245"/>
      <c r="F1461" s="245"/>
      <c r="G1461" s="246" t="s">
        <v>281</v>
      </c>
      <c r="H1461" s="246"/>
      <c r="I1461" s="60">
        <v>2.74</v>
      </c>
      <c r="J1461" s="247">
        <v>3.41</v>
      </c>
      <c r="K1461" s="248"/>
      <c r="L1461" s="60">
        <v>6.15</v>
      </c>
    </row>
    <row r="1462" spans="1:12">
      <c r="A1462" s="59">
        <v>82003</v>
      </c>
      <c r="B1462" s="245" t="s">
        <v>1613</v>
      </c>
      <c r="C1462" s="245"/>
      <c r="D1462" s="245"/>
      <c r="E1462" s="245"/>
      <c r="F1462" s="245"/>
      <c r="G1462" s="246" t="s">
        <v>281</v>
      </c>
      <c r="H1462" s="246"/>
      <c r="I1462" s="60">
        <v>4.42</v>
      </c>
      <c r="J1462" s="247">
        <v>4.38</v>
      </c>
      <c r="K1462" s="248"/>
      <c r="L1462" s="60">
        <v>8.8000000000000007</v>
      </c>
    </row>
    <row r="1463" spans="1:12">
      <c r="A1463" s="59">
        <v>82004</v>
      </c>
      <c r="B1463" s="245" t="s">
        <v>1614</v>
      </c>
      <c r="C1463" s="245"/>
      <c r="D1463" s="245"/>
      <c r="E1463" s="245"/>
      <c r="F1463" s="245"/>
      <c r="G1463" s="246" t="s">
        <v>281</v>
      </c>
      <c r="H1463" s="246"/>
      <c r="I1463" s="60">
        <v>5.16</v>
      </c>
      <c r="J1463" s="247">
        <v>5.6</v>
      </c>
      <c r="K1463" s="248"/>
      <c r="L1463" s="61">
        <v>10.76</v>
      </c>
    </row>
    <row r="1464" spans="1:12">
      <c r="A1464" s="59">
        <v>82050</v>
      </c>
      <c r="B1464" s="245" t="s">
        <v>1615</v>
      </c>
      <c r="C1464" s="245"/>
      <c r="D1464" s="245"/>
      <c r="E1464" s="245"/>
      <c r="F1464" s="245"/>
      <c r="G1464" s="246"/>
      <c r="H1464" s="246"/>
      <c r="I1464" s="60">
        <v>0</v>
      </c>
      <c r="J1464" s="247">
        <v>0</v>
      </c>
      <c r="K1464" s="248"/>
      <c r="L1464" s="60">
        <v>0</v>
      </c>
    </row>
    <row r="1465" spans="1:12">
      <c r="A1465" s="59">
        <v>82051</v>
      </c>
      <c r="B1465" s="245" t="s">
        <v>1616</v>
      </c>
      <c r="C1465" s="245"/>
      <c r="D1465" s="245"/>
      <c r="E1465" s="245"/>
      <c r="F1465" s="245"/>
      <c r="G1465" s="246" t="s">
        <v>281</v>
      </c>
      <c r="H1465" s="246"/>
      <c r="I1465" s="60">
        <v>4.21</v>
      </c>
      <c r="J1465" s="247">
        <v>2.4300000000000002</v>
      </c>
      <c r="K1465" s="248"/>
      <c r="L1465" s="60">
        <v>6.64</v>
      </c>
    </row>
    <row r="1466" spans="1:12">
      <c r="A1466" s="59">
        <v>82052</v>
      </c>
      <c r="B1466" s="245" t="s">
        <v>1617</v>
      </c>
      <c r="C1466" s="245"/>
      <c r="D1466" s="245"/>
      <c r="E1466" s="245"/>
      <c r="F1466" s="245"/>
      <c r="G1466" s="246" t="s">
        <v>281</v>
      </c>
      <c r="H1466" s="246"/>
      <c r="I1466" s="60">
        <v>6.21</v>
      </c>
      <c r="J1466" s="247">
        <v>2.4300000000000002</v>
      </c>
      <c r="K1466" s="248"/>
      <c r="L1466" s="60">
        <v>8.64</v>
      </c>
    </row>
    <row r="1467" spans="1:12">
      <c r="A1467" s="59">
        <v>82053</v>
      </c>
      <c r="B1467" s="245" t="s">
        <v>1618</v>
      </c>
      <c r="C1467" s="245"/>
      <c r="D1467" s="245"/>
      <c r="E1467" s="245"/>
      <c r="F1467" s="245"/>
      <c r="G1467" s="246" t="s">
        <v>281</v>
      </c>
      <c r="H1467" s="246"/>
      <c r="I1467" s="60">
        <v>3.11</v>
      </c>
      <c r="J1467" s="247">
        <v>2.4300000000000002</v>
      </c>
      <c r="K1467" s="248"/>
      <c r="L1467" s="60">
        <v>5.54</v>
      </c>
    </row>
    <row r="1468" spans="1:12">
      <c r="A1468" s="59">
        <v>82054</v>
      </c>
      <c r="B1468" s="245" t="s">
        <v>1619</v>
      </c>
      <c r="C1468" s="245"/>
      <c r="D1468" s="245"/>
      <c r="E1468" s="245"/>
      <c r="F1468" s="245"/>
      <c r="G1468" s="246" t="s">
        <v>281</v>
      </c>
      <c r="H1468" s="246"/>
      <c r="I1468" s="60">
        <v>5.16</v>
      </c>
      <c r="J1468" s="247">
        <v>2.4300000000000002</v>
      </c>
      <c r="K1468" s="248"/>
      <c r="L1468" s="60">
        <v>7.59</v>
      </c>
    </row>
    <row r="1469" spans="1:12">
      <c r="A1469" s="59">
        <v>82055</v>
      </c>
      <c r="B1469" s="245" t="s">
        <v>1620</v>
      </c>
      <c r="C1469" s="245"/>
      <c r="D1469" s="245"/>
      <c r="E1469" s="245"/>
      <c r="F1469" s="245"/>
      <c r="G1469" s="246" t="s">
        <v>281</v>
      </c>
      <c r="H1469" s="246"/>
      <c r="I1469" s="60">
        <v>6.21</v>
      </c>
      <c r="J1469" s="247">
        <v>2.4300000000000002</v>
      </c>
      <c r="K1469" s="248"/>
      <c r="L1469" s="60">
        <v>8.64</v>
      </c>
    </row>
    <row r="1470" spans="1:12">
      <c r="A1470" s="59">
        <v>82070</v>
      </c>
      <c r="B1470" s="245" t="s">
        <v>1621</v>
      </c>
      <c r="C1470" s="245"/>
      <c r="D1470" s="245"/>
      <c r="E1470" s="245"/>
      <c r="F1470" s="245"/>
      <c r="G1470" s="246" t="s">
        <v>281</v>
      </c>
      <c r="H1470" s="246"/>
      <c r="I1470" s="60">
        <v>3.05</v>
      </c>
      <c r="J1470" s="247">
        <v>1.95</v>
      </c>
      <c r="K1470" s="248"/>
      <c r="L1470" s="60">
        <v>5</v>
      </c>
    </row>
    <row r="1471" spans="1:12">
      <c r="A1471" s="59">
        <v>82071</v>
      </c>
      <c r="B1471" s="245" t="s">
        <v>1622</v>
      </c>
      <c r="C1471" s="245"/>
      <c r="D1471" s="245"/>
      <c r="E1471" s="245"/>
      <c r="F1471" s="245"/>
      <c r="G1471" s="246" t="s">
        <v>281</v>
      </c>
      <c r="H1471" s="246"/>
      <c r="I1471" s="60">
        <v>4.8499999999999996</v>
      </c>
      <c r="J1471" s="247">
        <v>2.4300000000000002</v>
      </c>
      <c r="K1471" s="248"/>
      <c r="L1471" s="60">
        <v>7.28</v>
      </c>
    </row>
    <row r="1472" spans="1:12">
      <c r="A1472" s="59">
        <v>82072</v>
      </c>
      <c r="B1472" s="245" t="s">
        <v>1623</v>
      </c>
      <c r="C1472" s="245"/>
      <c r="D1472" s="245"/>
      <c r="E1472" s="245"/>
      <c r="F1472" s="245"/>
      <c r="G1472" s="246" t="s">
        <v>281</v>
      </c>
      <c r="H1472" s="246"/>
      <c r="I1472" s="60">
        <v>4.95</v>
      </c>
      <c r="J1472" s="247">
        <v>2.4300000000000002</v>
      </c>
      <c r="K1472" s="248"/>
      <c r="L1472" s="60">
        <v>7.38</v>
      </c>
    </row>
    <row r="1473" spans="1:12">
      <c r="A1473" s="59">
        <v>82100</v>
      </c>
      <c r="B1473" s="245" t="s">
        <v>1624</v>
      </c>
      <c r="C1473" s="245"/>
      <c r="D1473" s="245"/>
      <c r="E1473" s="245"/>
      <c r="F1473" s="245"/>
      <c r="G1473" s="246"/>
      <c r="H1473" s="246"/>
      <c r="I1473" s="60">
        <v>0</v>
      </c>
      <c r="J1473" s="247">
        <v>0</v>
      </c>
      <c r="K1473" s="248"/>
      <c r="L1473" s="60">
        <v>0</v>
      </c>
    </row>
    <row r="1474" spans="1:12">
      <c r="A1474" s="59">
        <v>82101</v>
      </c>
      <c r="B1474" s="245" t="s">
        <v>1625</v>
      </c>
      <c r="C1474" s="245"/>
      <c r="D1474" s="245"/>
      <c r="E1474" s="245"/>
      <c r="F1474" s="245"/>
      <c r="G1474" s="246" t="s">
        <v>281</v>
      </c>
      <c r="H1474" s="246"/>
      <c r="I1474" s="60">
        <v>5.58</v>
      </c>
      <c r="J1474" s="247">
        <v>8.76</v>
      </c>
      <c r="K1474" s="248"/>
      <c r="L1474" s="61">
        <v>14.34</v>
      </c>
    </row>
    <row r="1475" spans="1:12">
      <c r="A1475" s="59">
        <v>82102</v>
      </c>
      <c r="B1475" s="245" t="s">
        <v>1626</v>
      </c>
      <c r="C1475" s="245"/>
      <c r="D1475" s="245"/>
      <c r="E1475" s="245"/>
      <c r="F1475" s="245"/>
      <c r="G1475" s="246" t="s">
        <v>281</v>
      </c>
      <c r="H1475" s="246"/>
      <c r="I1475" s="60">
        <v>7.26</v>
      </c>
      <c r="J1475" s="249">
        <v>10.95</v>
      </c>
      <c r="K1475" s="248"/>
      <c r="L1475" s="61">
        <v>18.21</v>
      </c>
    </row>
    <row r="1476" spans="1:12">
      <c r="A1476" s="59">
        <v>82103</v>
      </c>
      <c r="B1476" s="245" t="s">
        <v>1627</v>
      </c>
      <c r="C1476" s="245"/>
      <c r="D1476" s="245"/>
      <c r="E1476" s="245"/>
      <c r="F1476" s="245"/>
      <c r="G1476" s="246" t="s">
        <v>281</v>
      </c>
      <c r="H1476" s="246"/>
      <c r="I1476" s="60">
        <v>6.21</v>
      </c>
      <c r="J1476" s="247">
        <v>5.35</v>
      </c>
      <c r="K1476" s="248"/>
      <c r="L1476" s="61">
        <v>11.56</v>
      </c>
    </row>
    <row r="1477" spans="1:12">
      <c r="A1477" s="59">
        <v>82150</v>
      </c>
      <c r="B1477" s="245" t="s">
        <v>1628</v>
      </c>
      <c r="C1477" s="245"/>
      <c r="D1477" s="245"/>
      <c r="E1477" s="245"/>
      <c r="F1477" s="245"/>
      <c r="G1477" s="246"/>
      <c r="H1477" s="246"/>
      <c r="I1477" s="60">
        <v>0</v>
      </c>
      <c r="J1477" s="247">
        <v>0</v>
      </c>
      <c r="K1477" s="248"/>
      <c r="L1477" s="60">
        <v>0</v>
      </c>
    </row>
    <row r="1478" spans="1:12">
      <c r="A1478" s="59">
        <v>82151</v>
      </c>
      <c r="B1478" s="245" t="s">
        <v>1629</v>
      </c>
      <c r="C1478" s="245"/>
      <c r="D1478" s="245"/>
      <c r="E1478" s="245"/>
      <c r="F1478" s="245"/>
      <c r="G1478" s="246" t="s">
        <v>281</v>
      </c>
      <c r="H1478" s="246"/>
      <c r="I1478" s="60">
        <v>6.11</v>
      </c>
      <c r="J1478" s="247">
        <v>1.95</v>
      </c>
      <c r="K1478" s="248"/>
      <c r="L1478" s="60">
        <v>8.06</v>
      </c>
    </row>
    <row r="1479" spans="1:12">
      <c r="A1479" s="59">
        <v>82152</v>
      </c>
      <c r="B1479" s="245" t="s">
        <v>1630</v>
      </c>
      <c r="C1479" s="245"/>
      <c r="D1479" s="245"/>
      <c r="E1479" s="245"/>
      <c r="F1479" s="245"/>
      <c r="G1479" s="246" t="s">
        <v>281</v>
      </c>
      <c r="H1479" s="246"/>
      <c r="I1479" s="61">
        <v>24.2</v>
      </c>
      <c r="J1479" s="247">
        <v>1.95</v>
      </c>
      <c r="K1479" s="248"/>
      <c r="L1479" s="61">
        <v>26.15</v>
      </c>
    </row>
    <row r="1480" spans="1:12">
      <c r="A1480" s="59">
        <v>82153</v>
      </c>
      <c r="B1480" s="245" t="s">
        <v>1631</v>
      </c>
      <c r="C1480" s="245"/>
      <c r="D1480" s="245"/>
      <c r="E1480" s="245"/>
      <c r="F1480" s="245"/>
      <c r="G1480" s="246" t="s">
        <v>281</v>
      </c>
      <c r="H1480" s="246"/>
      <c r="I1480" s="60">
        <v>2.95</v>
      </c>
      <c r="J1480" s="247">
        <v>1.95</v>
      </c>
      <c r="K1480" s="248"/>
      <c r="L1480" s="60">
        <v>4.9000000000000004</v>
      </c>
    </row>
    <row r="1481" spans="1:12">
      <c r="A1481" s="59">
        <v>82154</v>
      </c>
      <c r="B1481" s="245" t="s">
        <v>1632</v>
      </c>
      <c r="C1481" s="245"/>
      <c r="D1481" s="245"/>
      <c r="E1481" s="245"/>
      <c r="F1481" s="245"/>
      <c r="G1481" s="246" t="s">
        <v>281</v>
      </c>
      <c r="H1481" s="246"/>
      <c r="I1481" s="60">
        <v>6.63</v>
      </c>
      <c r="J1481" s="247">
        <v>1.95</v>
      </c>
      <c r="K1481" s="248"/>
      <c r="L1481" s="60">
        <v>8.58</v>
      </c>
    </row>
    <row r="1482" spans="1:12">
      <c r="A1482" s="59">
        <v>82155</v>
      </c>
      <c r="B1482" s="245" t="s">
        <v>1633</v>
      </c>
      <c r="C1482" s="245"/>
      <c r="D1482" s="245"/>
      <c r="E1482" s="245"/>
      <c r="F1482" s="245"/>
      <c r="G1482" s="246" t="s">
        <v>281</v>
      </c>
      <c r="H1482" s="246"/>
      <c r="I1482" s="60">
        <v>8.2100000000000009</v>
      </c>
      <c r="J1482" s="247">
        <v>1.95</v>
      </c>
      <c r="K1482" s="248"/>
      <c r="L1482" s="61">
        <v>10.16</v>
      </c>
    </row>
    <row r="1483" spans="1:12">
      <c r="A1483" s="59">
        <v>82156</v>
      </c>
      <c r="B1483" s="245" t="s">
        <v>1634</v>
      </c>
      <c r="C1483" s="245"/>
      <c r="D1483" s="245"/>
      <c r="E1483" s="245"/>
      <c r="F1483" s="245"/>
      <c r="G1483" s="246" t="s">
        <v>281</v>
      </c>
      <c r="H1483" s="246"/>
      <c r="I1483" s="61">
        <v>24.2</v>
      </c>
      <c r="J1483" s="247">
        <v>1.95</v>
      </c>
      <c r="K1483" s="248"/>
      <c r="L1483" s="61">
        <v>26.15</v>
      </c>
    </row>
    <row r="1484" spans="1:12">
      <c r="A1484" s="59">
        <v>82157</v>
      </c>
      <c r="B1484" s="245" t="s">
        <v>1635</v>
      </c>
      <c r="C1484" s="245"/>
      <c r="D1484" s="245"/>
      <c r="E1484" s="245"/>
      <c r="F1484" s="245"/>
      <c r="G1484" s="246" t="s">
        <v>281</v>
      </c>
      <c r="H1484" s="246"/>
      <c r="I1484" s="61">
        <v>10.9</v>
      </c>
      <c r="J1484" s="247">
        <v>1.22</v>
      </c>
      <c r="K1484" s="248"/>
      <c r="L1484" s="61">
        <v>12.12</v>
      </c>
    </row>
    <row r="1485" spans="1:12">
      <c r="A1485" s="59">
        <v>82158</v>
      </c>
      <c r="B1485" s="245" t="s">
        <v>1636</v>
      </c>
      <c r="C1485" s="245"/>
      <c r="D1485" s="245"/>
      <c r="E1485" s="245"/>
      <c r="F1485" s="245"/>
      <c r="G1485" s="246" t="s">
        <v>281</v>
      </c>
      <c r="H1485" s="246"/>
      <c r="I1485" s="61">
        <v>44.8</v>
      </c>
      <c r="J1485" s="247">
        <v>1.22</v>
      </c>
      <c r="K1485" s="248"/>
      <c r="L1485" s="61">
        <v>46.02</v>
      </c>
    </row>
    <row r="1486" spans="1:12">
      <c r="A1486" s="59">
        <v>82200</v>
      </c>
      <c r="B1486" s="245" t="s">
        <v>1474</v>
      </c>
      <c r="C1486" s="245"/>
      <c r="D1486" s="245"/>
      <c r="E1486" s="245"/>
      <c r="F1486" s="245"/>
      <c r="G1486" s="246"/>
      <c r="H1486" s="246"/>
      <c r="I1486" s="60">
        <v>0</v>
      </c>
      <c r="J1486" s="247">
        <v>0</v>
      </c>
      <c r="K1486" s="248"/>
      <c r="L1486" s="60">
        <v>0</v>
      </c>
    </row>
    <row r="1487" spans="1:12">
      <c r="A1487" s="59">
        <v>82201</v>
      </c>
      <c r="B1487" s="245" t="s">
        <v>1637</v>
      </c>
      <c r="C1487" s="245"/>
      <c r="D1487" s="245"/>
      <c r="E1487" s="245"/>
      <c r="F1487" s="245"/>
      <c r="G1487" s="246" t="s">
        <v>281</v>
      </c>
      <c r="H1487" s="246"/>
      <c r="I1487" s="60">
        <v>3.05</v>
      </c>
      <c r="J1487" s="247">
        <v>7.06</v>
      </c>
      <c r="K1487" s="248"/>
      <c r="L1487" s="61">
        <v>10.11</v>
      </c>
    </row>
    <row r="1488" spans="1:12">
      <c r="A1488" s="59">
        <v>82220</v>
      </c>
      <c r="B1488" s="245" t="s">
        <v>1638</v>
      </c>
      <c r="C1488" s="245"/>
      <c r="D1488" s="245"/>
      <c r="E1488" s="245"/>
      <c r="F1488" s="245"/>
      <c r="G1488" s="246" t="s">
        <v>281</v>
      </c>
      <c r="H1488" s="246"/>
      <c r="I1488" s="61">
        <v>27.71</v>
      </c>
      <c r="J1488" s="249">
        <v>11.19</v>
      </c>
      <c r="K1488" s="248"/>
      <c r="L1488" s="61">
        <v>38.9</v>
      </c>
    </row>
    <row r="1489" spans="1:12">
      <c r="A1489" s="59">
        <v>82230</v>
      </c>
      <c r="B1489" s="245" t="s">
        <v>1639</v>
      </c>
      <c r="C1489" s="245"/>
      <c r="D1489" s="245"/>
      <c r="E1489" s="245"/>
      <c r="F1489" s="245"/>
      <c r="G1489" s="246" t="s">
        <v>281</v>
      </c>
      <c r="H1489" s="246"/>
      <c r="I1489" s="60">
        <v>5.68</v>
      </c>
      <c r="J1489" s="247">
        <v>7.06</v>
      </c>
      <c r="K1489" s="248"/>
      <c r="L1489" s="61">
        <v>12.74</v>
      </c>
    </row>
    <row r="1490" spans="1:12">
      <c r="A1490" s="59">
        <v>82231</v>
      </c>
      <c r="B1490" s="245" t="s">
        <v>1640</v>
      </c>
      <c r="C1490" s="245"/>
      <c r="D1490" s="245"/>
      <c r="E1490" s="245"/>
      <c r="F1490" s="245"/>
      <c r="G1490" s="246" t="s">
        <v>281</v>
      </c>
      <c r="H1490" s="246"/>
      <c r="I1490" s="61">
        <v>10</v>
      </c>
      <c r="J1490" s="247">
        <v>9</v>
      </c>
      <c r="K1490" s="248"/>
      <c r="L1490" s="61">
        <v>19</v>
      </c>
    </row>
    <row r="1491" spans="1:12">
      <c r="A1491" s="59">
        <v>82232</v>
      </c>
      <c r="B1491" s="245" t="s">
        <v>1641</v>
      </c>
      <c r="C1491" s="245"/>
      <c r="D1491" s="245"/>
      <c r="E1491" s="245"/>
      <c r="F1491" s="245"/>
      <c r="G1491" s="246" t="s">
        <v>281</v>
      </c>
      <c r="H1491" s="246"/>
      <c r="I1491" s="61">
        <v>10.32</v>
      </c>
      <c r="J1491" s="247">
        <v>9</v>
      </c>
      <c r="K1491" s="248"/>
      <c r="L1491" s="61">
        <v>19.32</v>
      </c>
    </row>
    <row r="1492" spans="1:12">
      <c r="A1492" s="59">
        <v>82233</v>
      </c>
      <c r="B1492" s="245" t="s">
        <v>1642</v>
      </c>
      <c r="C1492" s="245"/>
      <c r="D1492" s="245"/>
      <c r="E1492" s="245"/>
      <c r="F1492" s="245"/>
      <c r="G1492" s="246" t="s">
        <v>281</v>
      </c>
      <c r="H1492" s="246"/>
      <c r="I1492" s="61">
        <v>11.48</v>
      </c>
      <c r="J1492" s="249">
        <v>11.19</v>
      </c>
      <c r="K1492" s="248"/>
      <c r="L1492" s="61">
        <v>22.67</v>
      </c>
    </row>
    <row r="1493" spans="1:12">
      <c r="A1493" s="59">
        <v>82234</v>
      </c>
      <c r="B1493" s="245" t="s">
        <v>1643</v>
      </c>
      <c r="C1493" s="245"/>
      <c r="D1493" s="245"/>
      <c r="E1493" s="245"/>
      <c r="F1493" s="245"/>
      <c r="G1493" s="246" t="s">
        <v>281</v>
      </c>
      <c r="H1493" s="246"/>
      <c r="I1493" s="61">
        <v>12.42</v>
      </c>
      <c r="J1493" s="249">
        <v>11.19</v>
      </c>
      <c r="K1493" s="248"/>
      <c r="L1493" s="61">
        <v>23.61</v>
      </c>
    </row>
    <row r="1494" spans="1:12">
      <c r="A1494" s="59">
        <v>82235</v>
      </c>
      <c r="B1494" s="245" t="s">
        <v>1644</v>
      </c>
      <c r="C1494" s="245"/>
      <c r="D1494" s="245"/>
      <c r="E1494" s="245"/>
      <c r="F1494" s="245"/>
      <c r="G1494" s="246" t="s">
        <v>281</v>
      </c>
      <c r="H1494" s="246"/>
      <c r="I1494" s="61">
        <v>12.9</v>
      </c>
      <c r="J1494" s="249">
        <v>11.19</v>
      </c>
      <c r="K1494" s="248"/>
      <c r="L1494" s="61">
        <v>24.09</v>
      </c>
    </row>
    <row r="1495" spans="1:12">
      <c r="A1495" s="59">
        <v>82300</v>
      </c>
      <c r="B1495" s="245" t="s">
        <v>1645</v>
      </c>
      <c r="C1495" s="245"/>
      <c r="D1495" s="245"/>
      <c r="E1495" s="245"/>
      <c r="F1495" s="245"/>
      <c r="G1495" s="246"/>
      <c r="H1495" s="246"/>
      <c r="I1495" s="60">
        <v>0</v>
      </c>
      <c r="J1495" s="247">
        <v>0</v>
      </c>
      <c r="K1495" s="248"/>
      <c r="L1495" s="60">
        <v>0</v>
      </c>
    </row>
    <row r="1496" spans="1:12">
      <c r="A1496" s="59">
        <v>82301</v>
      </c>
      <c r="B1496" s="245" t="s">
        <v>199</v>
      </c>
      <c r="C1496" s="245"/>
      <c r="D1496" s="245"/>
      <c r="E1496" s="245"/>
      <c r="F1496" s="245"/>
      <c r="G1496" s="246" t="s">
        <v>301</v>
      </c>
      <c r="H1496" s="246"/>
      <c r="I1496" s="60">
        <v>2.98</v>
      </c>
      <c r="J1496" s="247">
        <v>5.84</v>
      </c>
      <c r="K1496" s="248"/>
      <c r="L1496" s="60">
        <v>8.82</v>
      </c>
    </row>
    <row r="1497" spans="1:12">
      <c r="A1497" s="59">
        <v>82302</v>
      </c>
      <c r="B1497" s="245" t="s">
        <v>198</v>
      </c>
      <c r="C1497" s="245"/>
      <c r="D1497" s="245"/>
      <c r="E1497" s="245"/>
      <c r="F1497" s="245"/>
      <c r="G1497" s="246" t="s">
        <v>301</v>
      </c>
      <c r="H1497" s="246"/>
      <c r="I1497" s="60">
        <v>5.32</v>
      </c>
      <c r="J1497" s="247">
        <v>7.3</v>
      </c>
      <c r="K1497" s="248"/>
      <c r="L1497" s="61">
        <v>12.62</v>
      </c>
    </row>
    <row r="1498" spans="1:12">
      <c r="A1498" s="59">
        <v>82303</v>
      </c>
      <c r="B1498" s="245" t="s">
        <v>201</v>
      </c>
      <c r="C1498" s="245"/>
      <c r="D1498" s="245"/>
      <c r="E1498" s="245"/>
      <c r="F1498" s="245"/>
      <c r="G1498" s="246" t="s">
        <v>301</v>
      </c>
      <c r="H1498" s="246"/>
      <c r="I1498" s="60">
        <v>7.07</v>
      </c>
      <c r="J1498" s="249">
        <v>11.68</v>
      </c>
      <c r="K1498" s="248"/>
      <c r="L1498" s="61">
        <v>18.75</v>
      </c>
    </row>
    <row r="1499" spans="1:12">
      <c r="A1499" s="59">
        <v>82304</v>
      </c>
      <c r="B1499" s="245" t="s">
        <v>200</v>
      </c>
      <c r="C1499" s="245"/>
      <c r="D1499" s="245"/>
      <c r="E1499" s="245"/>
      <c r="F1499" s="245"/>
      <c r="G1499" s="246" t="s">
        <v>301</v>
      </c>
      <c r="H1499" s="246"/>
      <c r="I1499" s="60">
        <v>8.2100000000000009</v>
      </c>
      <c r="J1499" s="249">
        <v>12.65</v>
      </c>
      <c r="K1499" s="248"/>
      <c r="L1499" s="61">
        <v>20.86</v>
      </c>
    </row>
    <row r="1500" spans="1:12">
      <c r="A1500" s="59">
        <v>82331</v>
      </c>
      <c r="B1500" s="245" t="s">
        <v>213</v>
      </c>
      <c r="C1500" s="245"/>
      <c r="D1500" s="245"/>
      <c r="E1500" s="245"/>
      <c r="F1500" s="245"/>
      <c r="G1500" s="246" t="s">
        <v>383</v>
      </c>
      <c r="H1500" s="246"/>
      <c r="I1500" s="61">
        <v>20.62</v>
      </c>
      <c r="J1500" s="249">
        <v>13.62</v>
      </c>
      <c r="K1500" s="248"/>
      <c r="L1500" s="61">
        <v>34.24</v>
      </c>
    </row>
    <row r="1501" spans="1:12">
      <c r="A1501" s="59">
        <v>82332</v>
      </c>
      <c r="B1501" s="245" t="s">
        <v>1646</v>
      </c>
      <c r="C1501" s="245"/>
      <c r="D1501" s="245"/>
      <c r="E1501" s="245"/>
      <c r="F1501" s="245"/>
      <c r="G1501" s="246" t="s">
        <v>383</v>
      </c>
      <c r="H1501" s="246"/>
      <c r="I1501" s="61">
        <v>36.5</v>
      </c>
      <c r="J1501" s="249">
        <v>14.6</v>
      </c>
      <c r="K1501" s="248"/>
      <c r="L1501" s="61">
        <v>51.1</v>
      </c>
    </row>
    <row r="1502" spans="1:12">
      <c r="A1502" s="59">
        <v>82333</v>
      </c>
      <c r="B1502" s="245" t="s">
        <v>265</v>
      </c>
      <c r="C1502" s="245"/>
      <c r="D1502" s="245"/>
      <c r="E1502" s="245"/>
      <c r="F1502" s="245"/>
      <c r="G1502" s="246" t="s">
        <v>383</v>
      </c>
      <c r="H1502" s="246"/>
      <c r="I1502" s="61">
        <v>52.93</v>
      </c>
      <c r="J1502" s="249">
        <v>14.6</v>
      </c>
      <c r="K1502" s="248"/>
      <c r="L1502" s="61">
        <v>67.53</v>
      </c>
    </row>
    <row r="1503" spans="1:12">
      <c r="A1503" s="59">
        <v>82334</v>
      </c>
      <c r="B1503" s="245" t="s">
        <v>1647</v>
      </c>
      <c r="C1503" s="245"/>
      <c r="D1503" s="245"/>
      <c r="E1503" s="245"/>
      <c r="F1503" s="245"/>
      <c r="G1503" s="246" t="s">
        <v>383</v>
      </c>
      <c r="H1503" s="246"/>
      <c r="I1503" s="61">
        <v>38.950000000000003</v>
      </c>
      <c r="J1503" s="249">
        <v>14.6</v>
      </c>
      <c r="K1503" s="248"/>
      <c r="L1503" s="61">
        <v>53.55</v>
      </c>
    </row>
    <row r="1504" spans="1:12">
      <c r="A1504" s="59">
        <v>82341</v>
      </c>
      <c r="B1504" s="245" t="s">
        <v>1648</v>
      </c>
      <c r="C1504" s="245"/>
      <c r="D1504" s="245"/>
      <c r="E1504" s="245"/>
      <c r="F1504" s="245"/>
      <c r="G1504" s="246" t="s">
        <v>301</v>
      </c>
      <c r="H1504" s="246"/>
      <c r="I1504" s="61">
        <v>46.61</v>
      </c>
      <c r="J1504" s="249">
        <v>33.07</v>
      </c>
      <c r="K1504" s="248"/>
      <c r="L1504" s="61">
        <v>79.680000000000007</v>
      </c>
    </row>
    <row r="1505" spans="1:12">
      <c r="A1505" s="59">
        <v>82342</v>
      </c>
      <c r="B1505" s="245" t="s">
        <v>1649</v>
      </c>
      <c r="C1505" s="245"/>
      <c r="D1505" s="245"/>
      <c r="E1505" s="245"/>
      <c r="F1505" s="245"/>
      <c r="G1505" s="246" t="s">
        <v>301</v>
      </c>
      <c r="H1505" s="246"/>
      <c r="I1505" s="61">
        <v>55.44</v>
      </c>
      <c r="J1505" s="249">
        <v>54.59</v>
      </c>
      <c r="K1505" s="248"/>
      <c r="L1505" s="62">
        <v>110.03</v>
      </c>
    </row>
    <row r="1506" spans="1:12">
      <c r="A1506" s="59">
        <v>82343</v>
      </c>
      <c r="B1506" s="245" t="s">
        <v>1650</v>
      </c>
      <c r="C1506" s="245"/>
      <c r="D1506" s="245"/>
      <c r="E1506" s="245"/>
      <c r="F1506" s="245"/>
      <c r="G1506" s="246" t="s">
        <v>301</v>
      </c>
      <c r="H1506" s="246"/>
      <c r="I1506" s="61">
        <v>50.51</v>
      </c>
      <c r="J1506" s="249">
        <v>43.02</v>
      </c>
      <c r="K1506" s="248"/>
      <c r="L1506" s="61">
        <v>93.53</v>
      </c>
    </row>
    <row r="1507" spans="1:12">
      <c r="A1507" s="59">
        <v>82360</v>
      </c>
      <c r="B1507" s="245" t="s">
        <v>1651</v>
      </c>
      <c r="C1507" s="245"/>
      <c r="D1507" s="245"/>
      <c r="E1507" s="245"/>
      <c r="F1507" s="245"/>
      <c r="G1507" s="246" t="s">
        <v>301</v>
      </c>
      <c r="H1507" s="246"/>
      <c r="I1507" s="61">
        <v>37.979999999999997</v>
      </c>
      <c r="J1507" s="249">
        <v>13.91</v>
      </c>
      <c r="K1507" s="248"/>
      <c r="L1507" s="61">
        <v>51.89</v>
      </c>
    </row>
    <row r="1508" spans="1:12">
      <c r="A1508" s="59">
        <v>82365</v>
      </c>
      <c r="B1508" s="245" t="s">
        <v>1652</v>
      </c>
      <c r="C1508" s="245"/>
      <c r="D1508" s="245"/>
      <c r="E1508" s="245"/>
      <c r="F1508" s="245"/>
      <c r="G1508" s="246" t="s">
        <v>301</v>
      </c>
      <c r="H1508" s="246"/>
      <c r="I1508" s="61">
        <v>19.8</v>
      </c>
      <c r="J1508" s="249">
        <v>12.65</v>
      </c>
      <c r="K1508" s="248"/>
      <c r="L1508" s="61">
        <v>32.450000000000003</v>
      </c>
    </row>
    <row r="1509" spans="1:12">
      <c r="A1509" s="59">
        <v>82373</v>
      </c>
      <c r="B1509" s="245" t="s">
        <v>1653</v>
      </c>
      <c r="C1509" s="245"/>
      <c r="D1509" s="245"/>
      <c r="E1509" s="245"/>
      <c r="F1509" s="245"/>
      <c r="G1509" s="246" t="s">
        <v>301</v>
      </c>
      <c r="H1509" s="246"/>
      <c r="I1509" s="61">
        <v>13.87</v>
      </c>
      <c r="J1509" s="247">
        <v>6.57</v>
      </c>
      <c r="K1509" s="248"/>
      <c r="L1509" s="61">
        <v>20.440000000000001</v>
      </c>
    </row>
    <row r="1510" spans="1:12">
      <c r="A1510" s="59">
        <v>82374</v>
      </c>
      <c r="B1510" s="245" t="s">
        <v>1654</v>
      </c>
      <c r="C1510" s="245"/>
      <c r="D1510" s="245"/>
      <c r="E1510" s="245"/>
      <c r="F1510" s="245"/>
      <c r="G1510" s="246" t="s">
        <v>301</v>
      </c>
      <c r="H1510" s="246"/>
      <c r="I1510" s="61">
        <v>14.74</v>
      </c>
      <c r="J1510" s="247">
        <v>7.3</v>
      </c>
      <c r="K1510" s="248"/>
      <c r="L1510" s="61">
        <v>22.04</v>
      </c>
    </row>
    <row r="1511" spans="1:12">
      <c r="A1511" s="59">
        <v>82375</v>
      </c>
      <c r="B1511" s="245" t="s">
        <v>1655</v>
      </c>
      <c r="C1511" s="245"/>
      <c r="D1511" s="245"/>
      <c r="E1511" s="245"/>
      <c r="F1511" s="245"/>
      <c r="G1511" s="246" t="s">
        <v>301</v>
      </c>
      <c r="H1511" s="246"/>
      <c r="I1511" s="61">
        <v>19.72</v>
      </c>
      <c r="J1511" s="247">
        <v>8.11</v>
      </c>
      <c r="K1511" s="248"/>
      <c r="L1511" s="61">
        <v>27.83</v>
      </c>
    </row>
    <row r="1512" spans="1:12">
      <c r="A1512" s="59">
        <v>82376</v>
      </c>
      <c r="B1512" s="245" t="s">
        <v>1656</v>
      </c>
      <c r="C1512" s="245"/>
      <c r="D1512" s="245"/>
      <c r="E1512" s="245"/>
      <c r="F1512" s="245"/>
      <c r="G1512" s="246" t="s">
        <v>301</v>
      </c>
      <c r="H1512" s="246"/>
      <c r="I1512" s="61">
        <v>26.37</v>
      </c>
      <c r="J1512" s="249">
        <v>12.17</v>
      </c>
      <c r="K1512" s="248"/>
      <c r="L1512" s="61">
        <v>38.54</v>
      </c>
    </row>
    <row r="1513" spans="1:12">
      <c r="A1513" s="59">
        <v>82377</v>
      </c>
      <c r="B1513" s="245" t="s">
        <v>1657</v>
      </c>
      <c r="C1513" s="245"/>
      <c r="D1513" s="245"/>
      <c r="E1513" s="245"/>
      <c r="F1513" s="245"/>
      <c r="G1513" s="246" t="s">
        <v>301</v>
      </c>
      <c r="H1513" s="246"/>
      <c r="I1513" s="61">
        <v>38.74</v>
      </c>
      <c r="J1513" s="249">
        <v>15.08</v>
      </c>
      <c r="K1513" s="248"/>
      <c r="L1513" s="61">
        <v>53.82</v>
      </c>
    </row>
    <row r="1514" spans="1:12">
      <c r="A1514" s="59">
        <v>82378</v>
      </c>
      <c r="B1514" s="245" t="s">
        <v>1658</v>
      </c>
      <c r="C1514" s="245"/>
      <c r="D1514" s="245"/>
      <c r="E1514" s="245"/>
      <c r="F1514" s="245"/>
      <c r="G1514" s="246" t="s">
        <v>301</v>
      </c>
      <c r="H1514" s="246"/>
      <c r="I1514" s="61">
        <v>40.96</v>
      </c>
      <c r="J1514" s="249">
        <v>18.010000000000002</v>
      </c>
      <c r="K1514" s="248"/>
      <c r="L1514" s="61">
        <v>58.97</v>
      </c>
    </row>
    <row r="1515" spans="1:12">
      <c r="A1515" s="59">
        <v>82379</v>
      </c>
      <c r="B1515" s="245" t="s">
        <v>1659</v>
      </c>
      <c r="C1515" s="245"/>
      <c r="D1515" s="245"/>
      <c r="E1515" s="245"/>
      <c r="F1515" s="245"/>
      <c r="G1515" s="246" t="s">
        <v>301</v>
      </c>
      <c r="H1515" s="246"/>
      <c r="I1515" s="61">
        <v>66.98</v>
      </c>
      <c r="J1515" s="249">
        <v>20.2</v>
      </c>
      <c r="K1515" s="248"/>
      <c r="L1515" s="61">
        <v>87.18</v>
      </c>
    </row>
    <row r="1516" spans="1:12">
      <c r="A1516" s="59">
        <v>82380</v>
      </c>
      <c r="B1516" s="245" t="s">
        <v>1660</v>
      </c>
      <c r="C1516" s="245"/>
      <c r="D1516" s="245"/>
      <c r="E1516" s="245"/>
      <c r="F1516" s="245"/>
      <c r="G1516" s="246" t="s">
        <v>301</v>
      </c>
      <c r="H1516" s="246"/>
      <c r="I1516" s="61">
        <v>67.959999999999994</v>
      </c>
      <c r="J1516" s="249">
        <v>23.6</v>
      </c>
      <c r="K1516" s="248"/>
      <c r="L1516" s="61">
        <v>91.56</v>
      </c>
    </row>
    <row r="1517" spans="1:12">
      <c r="A1517" s="59">
        <v>82381</v>
      </c>
      <c r="B1517" s="245" t="s">
        <v>1661</v>
      </c>
      <c r="C1517" s="245"/>
      <c r="D1517" s="245"/>
      <c r="E1517" s="245"/>
      <c r="F1517" s="245"/>
      <c r="G1517" s="246" t="s">
        <v>301</v>
      </c>
      <c r="H1517" s="246"/>
      <c r="I1517" s="61">
        <v>97.87</v>
      </c>
      <c r="J1517" s="249">
        <v>24.33</v>
      </c>
      <c r="K1517" s="248"/>
      <c r="L1517" s="62">
        <v>122.2</v>
      </c>
    </row>
    <row r="1518" spans="1:12">
      <c r="A1518" s="59">
        <v>82400</v>
      </c>
      <c r="B1518" s="245" t="s">
        <v>1662</v>
      </c>
      <c r="C1518" s="245"/>
      <c r="D1518" s="245"/>
      <c r="E1518" s="245"/>
      <c r="F1518" s="245"/>
      <c r="G1518" s="246"/>
      <c r="H1518" s="246"/>
      <c r="I1518" s="60">
        <v>0</v>
      </c>
      <c r="J1518" s="247">
        <v>0</v>
      </c>
      <c r="K1518" s="248"/>
      <c r="L1518" s="60">
        <v>0</v>
      </c>
    </row>
    <row r="1519" spans="1:12">
      <c r="A1519" s="59">
        <v>82401</v>
      </c>
      <c r="B1519" s="245" t="s">
        <v>1663</v>
      </c>
      <c r="C1519" s="245"/>
      <c r="D1519" s="245"/>
      <c r="E1519" s="245"/>
      <c r="F1519" s="245"/>
      <c r="G1519" s="246" t="s">
        <v>281</v>
      </c>
      <c r="H1519" s="246"/>
      <c r="I1519" s="60">
        <v>2.1</v>
      </c>
      <c r="J1519" s="247">
        <v>6.08</v>
      </c>
      <c r="K1519" s="248"/>
      <c r="L1519" s="60">
        <v>8.18</v>
      </c>
    </row>
    <row r="1520" spans="1:12">
      <c r="A1520" s="59">
        <v>82402</v>
      </c>
      <c r="B1520" s="245" t="s">
        <v>1664</v>
      </c>
      <c r="C1520" s="245"/>
      <c r="D1520" s="245"/>
      <c r="E1520" s="245"/>
      <c r="F1520" s="245"/>
      <c r="G1520" s="246" t="s">
        <v>281</v>
      </c>
      <c r="H1520" s="246"/>
      <c r="I1520" s="60">
        <v>2.86</v>
      </c>
      <c r="J1520" s="247">
        <v>6.08</v>
      </c>
      <c r="K1520" s="248"/>
      <c r="L1520" s="60">
        <v>8.94</v>
      </c>
    </row>
    <row r="1521" spans="1:12">
      <c r="A1521" s="59">
        <v>82403</v>
      </c>
      <c r="B1521" s="245" t="s">
        <v>1385</v>
      </c>
      <c r="C1521" s="245"/>
      <c r="D1521" s="245"/>
      <c r="E1521" s="245"/>
      <c r="F1521" s="245"/>
      <c r="G1521" s="246" t="s">
        <v>281</v>
      </c>
      <c r="H1521" s="246"/>
      <c r="I1521" s="60">
        <v>2.25</v>
      </c>
      <c r="J1521" s="247">
        <v>6.08</v>
      </c>
      <c r="K1521" s="248"/>
      <c r="L1521" s="60">
        <v>8.33</v>
      </c>
    </row>
    <row r="1522" spans="1:12">
      <c r="A1522" s="59">
        <v>82500</v>
      </c>
      <c r="B1522" s="245" t="s">
        <v>1665</v>
      </c>
      <c r="C1522" s="245"/>
      <c r="D1522" s="245"/>
      <c r="E1522" s="245"/>
      <c r="F1522" s="245"/>
      <c r="G1522" s="246"/>
      <c r="H1522" s="246"/>
      <c r="I1522" s="60">
        <v>0</v>
      </c>
      <c r="J1522" s="247">
        <v>0</v>
      </c>
      <c r="K1522" s="248"/>
      <c r="L1522" s="60">
        <v>0</v>
      </c>
    </row>
    <row r="1523" spans="1:12">
      <c r="A1523" s="59">
        <v>82501</v>
      </c>
      <c r="B1523" s="245" t="s">
        <v>1666</v>
      </c>
      <c r="C1523" s="245"/>
      <c r="D1523" s="245"/>
      <c r="E1523" s="245"/>
      <c r="F1523" s="245"/>
      <c r="G1523" s="246" t="s">
        <v>281</v>
      </c>
      <c r="H1523" s="246"/>
      <c r="I1523" s="61">
        <v>90.05</v>
      </c>
      <c r="J1523" s="249">
        <v>13.14</v>
      </c>
      <c r="K1523" s="248"/>
      <c r="L1523" s="62">
        <v>103.19</v>
      </c>
    </row>
    <row r="1524" spans="1:12">
      <c r="A1524" s="59">
        <v>82502</v>
      </c>
      <c r="B1524" s="245" t="s">
        <v>1667</v>
      </c>
      <c r="C1524" s="245"/>
      <c r="D1524" s="245"/>
      <c r="E1524" s="245"/>
      <c r="F1524" s="245"/>
      <c r="G1524" s="246" t="s">
        <v>281</v>
      </c>
      <c r="H1524" s="246"/>
      <c r="I1524" s="61">
        <v>59.66</v>
      </c>
      <c r="J1524" s="249">
        <v>13.14</v>
      </c>
      <c r="K1524" s="248"/>
      <c r="L1524" s="61">
        <v>72.8</v>
      </c>
    </row>
    <row r="1525" spans="1:12">
      <c r="A1525" s="59">
        <v>82503</v>
      </c>
      <c r="B1525" s="245" t="s">
        <v>1668</v>
      </c>
      <c r="C1525" s="245"/>
      <c r="D1525" s="245"/>
      <c r="E1525" s="245"/>
      <c r="F1525" s="245"/>
      <c r="G1525" s="246" t="s">
        <v>281</v>
      </c>
      <c r="H1525" s="246"/>
      <c r="I1525" s="61">
        <v>40.06</v>
      </c>
      <c r="J1525" s="249">
        <v>13.14</v>
      </c>
      <c r="K1525" s="248"/>
      <c r="L1525" s="61">
        <v>53.2</v>
      </c>
    </row>
    <row r="1526" spans="1:12">
      <c r="A1526" s="59">
        <v>82559</v>
      </c>
      <c r="B1526" s="245" t="s">
        <v>1669</v>
      </c>
      <c r="C1526" s="245"/>
      <c r="D1526" s="245"/>
      <c r="E1526" s="245"/>
      <c r="F1526" s="245"/>
      <c r="G1526" s="246" t="s">
        <v>281</v>
      </c>
      <c r="H1526" s="246"/>
      <c r="I1526" s="62">
        <v>158.75</v>
      </c>
      <c r="J1526" s="249">
        <v>22.38</v>
      </c>
      <c r="K1526" s="248"/>
      <c r="L1526" s="62">
        <v>181.13</v>
      </c>
    </row>
    <row r="1527" spans="1:12">
      <c r="A1527" s="59">
        <v>85000</v>
      </c>
      <c r="B1527" s="245" t="s">
        <v>1670</v>
      </c>
      <c r="C1527" s="245"/>
      <c r="D1527" s="245"/>
      <c r="E1527" s="245"/>
      <c r="F1527" s="245"/>
      <c r="G1527" s="246"/>
      <c r="H1527" s="246"/>
      <c r="I1527" s="60">
        <v>0</v>
      </c>
      <c r="J1527" s="247">
        <v>0</v>
      </c>
      <c r="K1527" s="248"/>
      <c r="L1527" s="60">
        <v>0</v>
      </c>
    </row>
    <row r="1528" spans="1:12">
      <c r="A1528" s="59">
        <v>85001</v>
      </c>
      <c r="B1528" s="245" t="s">
        <v>1671</v>
      </c>
      <c r="C1528" s="245"/>
      <c r="D1528" s="245"/>
      <c r="E1528" s="245"/>
      <c r="F1528" s="245"/>
      <c r="G1528" s="246" t="s">
        <v>281</v>
      </c>
      <c r="H1528" s="246"/>
      <c r="I1528" s="62">
        <v>350</v>
      </c>
      <c r="J1528" s="247">
        <v>0</v>
      </c>
      <c r="K1528" s="248"/>
      <c r="L1528" s="62">
        <v>350</v>
      </c>
    </row>
    <row r="1529" spans="1:12">
      <c r="A1529" s="59">
        <v>85003</v>
      </c>
      <c r="B1529" s="245" t="s">
        <v>1672</v>
      </c>
      <c r="C1529" s="245"/>
      <c r="D1529" s="245"/>
      <c r="E1529" s="245"/>
      <c r="F1529" s="245"/>
      <c r="G1529" s="246" t="s">
        <v>281</v>
      </c>
      <c r="H1529" s="246"/>
      <c r="I1529" s="62">
        <v>140</v>
      </c>
      <c r="J1529" s="247">
        <v>0</v>
      </c>
      <c r="K1529" s="248"/>
      <c r="L1529" s="62">
        <v>140</v>
      </c>
    </row>
    <row r="1530" spans="1:12">
      <c r="A1530" s="59">
        <v>85005</v>
      </c>
      <c r="B1530" s="245" t="s">
        <v>1673</v>
      </c>
      <c r="C1530" s="245"/>
      <c r="D1530" s="245"/>
      <c r="E1530" s="245"/>
      <c r="F1530" s="245"/>
      <c r="G1530" s="246" t="s">
        <v>281</v>
      </c>
      <c r="H1530" s="246"/>
      <c r="I1530" s="62">
        <v>130</v>
      </c>
      <c r="J1530" s="247">
        <v>0</v>
      </c>
      <c r="K1530" s="248"/>
      <c r="L1530" s="62">
        <v>130</v>
      </c>
    </row>
    <row r="1531" spans="1:12">
      <c r="A1531" s="59">
        <v>85006</v>
      </c>
      <c r="B1531" s="245" t="s">
        <v>1674</v>
      </c>
      <c r="C1531" s="245"/>
      <c r="D1531" s="245"/>
      <c r="E1531" s="245"/>
      <c r="F1531" s="245"/>
      <c r="G1531" s="246" t="s">
        <v>334</v>
      </c>
      <c r="H1531" s="246"/>
      <c r="I1531" s="62">
        <v>170</v>
      </c>
      <c r="J1531" s="247">
        <v>0</v>
      </c>
      <c r="K1531" s="248"/>
      <c r="L1531" s="62">
        <v>170</v>
      </c>
    </row>
    <row r="1532" spans="1:12">
      <c r="A1532" s="59">
        <v>85007</v>
      </c>
      <c r="B1532" s="245" t="s">
        <v>1675</v>
      </c>
      <c r="C1532" s="245"/>
      <c r="D1532" s="245"/>
      <c r="E1532" s="245"/>
      <c r="F1532" s="245"/>
      <c r="G1532" s="246" t="s">
        <v>281</v>
      </c>
      <c r="H1532" s="246"/>
      <c r="I1532" s="62">
        <v>202.7</v>
      </c>
      <c r="J1532" s="250">
        <v>130.87</v>
      </c>
      <c r="K1532" s="248"/>
      <c r="L1532" s="62">
        <v>333.57</v>
      </c>
    </row>
    <row r="1533" spans="1:12">
      <c r="A1533" s="59">
        <v>85011</v>
      </c>
      <c r="B1533" s="245" t="s">
        <v>1676</v>
      </c>
      <c r="C1533" s="245"/>
      <c r="D1533" s="245"/>
      <c r="E1533" s="245"/>
      <c r="F1533" s="245"/>
      <c r="G1533" s="246" t="s">
        <v>281</v>
      </c>
      <c r="H1533" s="246"/>
      <c r="I1533" s="62">
        <v>232.07</v>
      </c>
      <c r="J1533" s="250">
        <v>124.89</v>
      </c>
      <c r="K1533" s="248"/>
      <c r="L1533" s="62">
        <v>356.96</v>
      </c>
    </row>
    <row r="1534" spans="1:12">
      <c r="A1534" s="59">
        <v>85015</v>
      </c>
      <c r="B1534" s="245" t="s">
        <v>1677</v>
      </c>
      <c r="C1534" s="245"/>
      <c r="D1534" s="245"/>
      <c r="E1534" s="245"/>
      <c r="F1534" s="245"/>
      <c r="G1534" s="246" t="s">
        <v>281</v>
      </c>
      <c r="H1534" s="246"/>
      <c r="I1534" s="62">
        <v>191.15</v>
      </c>
      <c r="J1534" s="249">
        <v>76.56</v>
      </c>
      <c r="K1534" s="248"/>
      <c r="L1534" s="62">
        <v>267.70999999999998</v>
      </c>
    </row>
    <row r="1535" spans="1:12">
      <c r="A1535" s="59">
        <v>85017</v>
      </c>
      <c r="B1535" s="245" t="s">
        <v>1678</v>
      </c>
      <c r="C1535" s="245"/>
      <c r="D1535" s="245"/>
      <c r="E1535" s="245"/>
      <c r="F1535" s="245"/>
      <c r="G1535" s="246" t="s">
        <v>1280</v>
      </c>
      <c r="H1535" s="246"/>
      <c r="I1535" s="62">
        <v>180</v>
      </c>
      <c r="J1535" s="247">
        <v>2.84</v>
      </c>
      <c r="K1535" s="248"/>
      <c r="L1535" s="62">
        <v>182.84</v>
      </c>
    </row>
    <row r="1536" spans="1:12">
      <c r="A1536" s="59">
        <v>85019</v>
      </c>
      <c r="B1536" s="245" t="s">
        <v>1679</v>
      </c>
      <c r="C1536" s="245"/>
      <c r="D1536" s="245"/>
      <c r="E1536" s="245"/>
      <c r="F1536" s="245"/>
      <c r="G1536" s="246" t="s">
        <v>1280</v>
      </c>
      <c r="H1536" s="246"/>
      <c r="I1536" s="62">
        <v>260</v>
      </c>
      <c r="J1536" s="247">
        <v>2.84</v>
      </c>
      <c r="K1536" s="248"/>
      <c r="L1536" s="62">
        <v>262.83999999999997</v>
      </c>
    </row>
    <row r="1537" spans="1:12">
      <c r="A1537" s="59">
        <v>85023</v>
      </c>
      <c r="B1537" s="245" t="s">
        <v>1680</v>
      </c>
      <c r="C1537" s="245"/>
      <c r="D1537" s="245"/>
      <c r="E1537" s="245"/>
      <c r="F1537" s="245"/>
      <c r="G1537" s="246" t="s">
        <v>1280</v>
      </c>
      <c r="H1537" s="246"/>
      <c r="I1537" s="62">
        <v>290</v>
      </c>
      <c r="J1537" s="247">
        <v>2.84</v>
      </c>
      <c r="K1537" s="248"/>
      <c r="L1537" s="62">
        <v>292.83999999999997</v>
      </c>
    </row>
    <row r="1538" spans="1:12">
      <c r="A1538" s="59">
        <v>85025</v>
      </c>
      <c r="B1538" s="245" t="s">
        <v>1681</v>
      </c>
      <c r="C1538" s="245"/>
      <c r="D1538" s="245"/>
      <c r="E1538" s="245"/>
      <c r="F1538" s="245"/>
      <c r="G1538" s="246" t="s">
        <v>281</v>
      </c>
      <c r="H1538" s="246"/>
      <c r="I1538" s="61">
        <v>30.7</v>
      </c>
      <c r="J1538" s="247">
        <v>1.18</v>
      </c>
      <c r="K1538" s="248"/>
      <c r="L1538" s="61">
        <v>31.88</v>
      </c>
    </row>
    <row r="1539" spans="1:12">
      <c r="A1539" s="59">
        <v>85027</v>
      </c>
      <c r="B1539" s="245" t="s">
        <v>1682</v>
      </c>
      <c r="C1539" s="245"/>
      <c r="D1539" s="245"/>
      <c r="E1539" s="245"/>
      <c r="F1539" s="245"/>
      <c r="G1539" s="246" t="s">
        <v>281</v>
      </c>
      <c r="H1539" s="246"/>
      <c r="I1539" s="61">
        <v>34.53</v>
      </c>
      <c r="J1539" s="247">
        <v>2.13</v>
      </c>
      <c r="K1539" s="248"/>
      <c r="L1539" s="61">
        <v>36.659999999999997</v>
      </c>
    </row>
    <row r="1540" spans="1:12">
      <c r="A1540" s="59">
        <v>85031</v>
      </c>
      <c r="B1540" s="245" t="s">
        <v>1683</v>
      </c>
      <c r="C1540" s="245"/>
      <c r="D1540" s="245"/>
      <c r="E1540" s="245"/>
      <c r="F1540" s="245"/>
      <c r="G1540" s="246" t="s">
        <v>281</v>
      </c>
      <c r="H1540" s="246"/>
      <c r="I1540" s="61">
        <v>90.16</v>
      </c>
      <c r="J1540" s="249">
        <v>12.17</v>
      </c>
      <c r="K1540" s="248"/>
      <c r="L1540" s="62">
        <v>102.33</v>
      </c>
    </row>
    <row r="1541" spans="1:12">
      <c r="A1541" s="59">
        <v>85035</v>
      </c>
      <c r="B1541" s="245" t="s">
        <v>1684</v>
      </c>
      <c r="C1541" s="245"/>
      <c r="D1541" s="245"/>
      <c r="E1541" s="245"/>
      <c r="F1541" s="245"/>
      <c r="G1541" s="246" t="s">
        <v>281</v>
      </c>
      <c r="H1541" s="246"/>
      <c r="I1541" s="61">
        <v>52.08</v>
      </c>
      <c r="J1541" s="247">
        <v>2.13</v>
      </c>
      <c r="K1541" s="248"/>
      <c r="L1541" s="61">
        <v>54.21</v>
      </c>
    </row>
    <row r="1542" spans="1:12">
      <c r="A1542" s="59">
        <v>85037</v>
      </c>
      <c r="B1542" s="245" t="s">
        <v>1685</v>
      </c>
      <c r="C1542" s="245"/>
      <c r="D1542" s="245"/>
      <c r="E1542" s="245"/>
      <c r="F1542" s="245"/>
      <c r="G1542" s="246" t="s">
        <v>281</v>
      </c>
      <c r="H1542" s="246"/>
      <c r="I1542" s="62">
        <v>150.03</v>
      </c>
      <c r="J1542" s="249">
        <v>15.81</v>
      </c>
      <c r="K1542" s="248"/>
      <c r="L1542" s="62">
        <v>165.84</v>
      </c>
    </row>
    <row r="1543" spans="1:12">
      <c r="A1543" s="59">
        <v>85039</v>
      </c>
      <c r="B1543" s="245" t="s">
        <v>1686</v>
      </c>
      <c r="C1543" s="245"/>
      <c r="D1543" s="245"/>
      <c r="E1543" s="245"/>
      <c r="F1543" s="245"/>
      <c r="G1543" s="246" t="s">
        <v>281</v>
      </c>
      <c r="H1543" s="246"/>
      <c r="I1543" s="61">
        <v>53.33</v>
      </c>
      <c r="J1543" s="249">
        <v>15.81</v>
      </c>
      <c r="K1543" s="248"/>
      <c r="L1543" s="61">
        <v>69.14</v>
      </c>
    </row>
    <row r="1544" spans="1:12">
      <c r="A1544" s="59">
        <v>85041</v>
      </c>
      <c r="B1544" s="245" t="s">
        <v>1687</v>
      </c>
      <c r="C1544" s="245"/>
      <c r="D1544" s="245"/>
      <c r="E1544" s="245"/>
      <c r="F1544" s="245"/>
      <c r="G1544" s="246" t="s">
        <v>281</v>
      </c>
      <c r="H1544" s="246"/>
      <c r="I1544" s="61">
        <v>38.840000000000003</v>
      </c>
      <c r="J1544" s="249">
        <v>15.81</v>
      </c>
      <c r="K1544" s="248"/>
      <c r="L1544" s="61">
        <v>54.65</v>
      </c>
    </row>
    <row r="1545" spans="1:12">
      <c r="A1545" s="59">
        <v>85043</v>
      </c>
      <c r="B1545" s="245" t="s">
        <v>1688</v>
      </c>
      <c r="C1545" s="245"/>
      <c r="D1545" s="245"/>
      <c r="E1545" s="245"/>
      <c r="F1545" s="245"/>
      <c r="G1545" s="246" t="s">
        <v>281</v>
      </c>
      <c r="H1545" s="246"/>
      <c r="I1545" s="61">
        <v>13.66</v>
      </c>
      <c r="J1545" s="247">
        <v>3.65</v>
      </c>
      <c r="K1545" s="248"/>
      <c r="L1545" s="61">
        <v>17.309999999999999</v>
      </c>
    </row>
    <row r="1546" spans="1:12">
      <c r="A1546" s="59">
        <v>85045</v>
      </c>
      <c r="B1546" s="245" t="s">
        <v>1689</v>
      </c>
      <c r="C1546" s="245"/>
      <c r="D1546" s="245"/>
      <c r="E1546" s="245"/>
      <c r="F1546" s="245"/>
      <c r="G1546" s="246" t="s">
        <v>281</v>
      </c>
      <c r="H1546" s="246"/>
      <c r="I1546" s="60">
        <v>5.59</v>
      </c>
      <c r="J1546" s="247">
        <v>4.87</v>
      </c>
      <c r="K1546" s="248"/>
      <c r="L1546" s="61">
        <v>10.46</v>
      </c>
    </row>
    <row r="1547" spans="1:12">
      <c r="A1547" s="59">
        <v>85047</v>
      </c>
      <c r="B1547" s="245" t="s">
        <v>1690</v>
      </c>
      <c r="C1547" s="245"/>
      <c r="D1547" s="245"/>
      <c r="E1547" s="245"/>
      <c r="F1547" s="245"/>
      <c r="G1547" s="246" t="s">
        <v>281</v>
      </c>
      <c r="H1547" s="246"/>
      <c r="I1547" s="61">
        <v>26.7</v>
      </c>
      <c r="J1547" s="249">
        <v>12.17</v>
      </c>
      <c r="K1547" s="248"/>
      <c r="L1547" s="61">
        <v>38.869999999999997</v>
      </c>
    </row>
    <row r="1548" spans="1:12">
      <c r="A1548" s="59">
        <v>85049</v>
      </c>
      <c r="B1548" s="245" t="s">
        <v>1691</v>
      </c>
      <c r="C1548" s="245"/>
      <c r="D1548" s="245"/>
      <c r="E1548" s="245"/>
      <c r="F1548" s="245"/>
      <c r="G1548" s="246" t="s">
        <v>281</v>
      </c>
      <c r="H1548" s="246"/>
      <c r="I1548" s="61">
        <v>45.51</v>
      </c>
      <c r="J1548" s="249">
        <v>12.17</v>
      </c>
      <c r="K1548" s="248"/>
      <c r="L1548" s="61">
        <v>57.68</v>
      </c>
    </row>
    <row r="1549" spans="1:12">
      <c r="A1549" s="59">
        <v>85051</v>
      </c>
      <c r="B1549" s="245" t="s">
        <v>1692</v>
      </c>
      <c r="C1549" s="245"/>
      <c r="D1549" s="245"/>
      <c r="E1549" s="245"/>
      <c r="F1549" s="245"/>
      <c r="G1549" s="246" t="s">
        <v>281</v>
      </c>
      <c r="H1549" s="246"/>
      <c r="I1549" s="61">
        <v>49.93</v>
      </c>
      <c r="J1549" s="249">
        <v>12.17</v>
      </c>
      <c r="K1549" s="248"/>
      <c r="L1549" s="61">
        <v>62.1</v>
      </c>
    </row>
    <row r="1550" spans="1:12">
      <c r="A1550" s="59">
        <v>85053</v>
      </c>
      <c r="B1550" s="245" t="s">
        <v>1693</v>
      </c>
      <c r="C1550" s="245"/>
      <c r="D1550" s="245"/>
      <c r="E1550" s="245"/>
      <c r="F1550" s="245"/>
      <c r="G1550" s="246" t="s">
        <v>281</v>
      </c>
      <c r="H1550" s="246"/>
      <c r="I1550" s="61">
        <v>10.66</v>
      </c>
      <c r="J1550" s="249">
        <v>15.18</v>
      </c>
      <c r="K1550" s="248"/>
      <c r="L1550" s="61">
        <v>25.84</v>
      </c>
    </row>
    <row r="1551" spans="1:12">
      <c r="A1551" s="59">
        <v>85055</v>
      </c>
      <c r="B1551" s="245" t="s">
        <v>1694</v>
      </c>
      <c r="C1551" s="245"/>
      <c r="D1551" s="245"/>
      <c r="E1551" s="245"/>
      <c r="F1551" s="245"/>
      <c r="G1551" s="246" t="s">
        <v>281</v>
      </c>
      <c r="H1551" s="246"/>
      <c r="I1551" s="61">
        <v>25.96</v>
      </c>
      <c r="J1551" s="249">
        <v>15.18</v>
      </c>
      <c r="K1551" s="248"/>
      <c r="L1551" s="61">
        <v>41.14</v>
      </c>
    </row>
    <row r="1552" spans="1:12">
      <c r="A1552" s="59">
        <v>85057</v>
      </c>
      <c r="B1552" s="245" t="s">
        <v>1695</v>
      </c>
      <c r="C1552" s="245"/>
      <c r="D1552" s="245"/>
      <c r="E1552" s="245"/>
      <c r="F1552" s="245"/>
      <c r="G1552" s="246" t="s">
        <v>281</v>
      </c>
      <c r="H1552" s="246"/>
      <c r="I1552" s="61">
        <v>85.38</v>
      </c>
      <c r="J1552" s="249">
        <v>22.38</v>
      </c>
      <c r="K1552" s="248"/>
      <c r="L1552" s="62">
        <v>107.76</v>
      </c>
    </row>
    <row r="1553" spans="1:12">
      <c r="A1553" s="59">
        <v>85061</v>
      </c>
      <c r="B1553" s="245" t="s">
        <v>1696</v>
      </c>
      <c r="C1553" s="245"/>
      <c r="D1553" s="245"/>
      <c r="E1553" s="245"/>
      <c r="F1553" s="245"/>
      <c r="G1553" s="246" t="s">
        <v>281</v>
      </c>
      <c r="H1553" s="246"/>
      <c r="I1553" s="60">
        <v>7.86</v>
      </c>
      <c r="J1553" s="249">
        <v>13.62</v>
      </c>
      <c r="K1553" s="248"/>
      <c r="L1553" s="61">
        <v>21.48</v>
      </c>
    </row>
    <row r="1554" spans="1:12">
      <c r="A1554" s="59">
        <v>85063</v>
      </c>
      <c r="B1554" s="245" t="s">
        <v>1697</v>
      </c>
      <c r="C1554" s="245"/>
      <c r="D1554" s="245"/>
      <c r="E1554" s="245"/>
      <c r="F1554" s="245"/>
      <c r="G1554" s="246" t="s">
        <v>281</v>
      </c>
      <c r="H1554" s="246"/>
      <c r="I1554" s="61">
        <v>64.16</v>
      </c>
      <c r="J1554" s="249">
        <v>22.38</v>
      </c>
      <c r="K1554" s="248"/>
      <c r="L1554" s="61">
        <v>86.54</v>
      </c>
    </row>
    <row r="1555" spans="1:12">
      <c r="A1555" s="59">
        <v>85065</v>
      </c>
      <c r="B1555" s="245" t="s">
        <v>1698</v>
      </c>
      <c r="C1555" s="245"/>
      <c r="D1555" s="245"/>
      <c r="E1555" s="245"/>
      <c r="F1555" s="245"/>
      <c r="G1555" s="246" t="s">
        <v>281</v>
      </c>
      <c r="H1555" s="246"/>
      <c r="I1555" s="61">
        <v>49.67</v>
      </c>
      <c r="J1555" s="249">
        <v>22.38</v>
      </c>
      <c r="K1555" s="248"/>
      <c r="L1555" s="61">
        <v>72.05</v>
      </c>
    </row>
    <row r="1556" spans="1:12">
      <c r="A1556" s="59">
        <v>85067</v>
      </c>
      <c r="B1556" s="245" t="s">
        <v>1699</v>
      </c>
      <c r="C1556" s="245"/>
      <c r="D1556" s="245"/>
      <c r="E1556" s="245"/>
      <c r="F1556" s="245"/>
      <c r="G1556" s="246" t="s">
        <v>281</v>
      </c>
      <c r="H1556" s="246"/>
      <c r="I1556" s="61">
        <v>58.18</v>
      </c>
      <c r="J1556" s="249">
        <v>22.38</v>
      </c>
      <c r="K1556" s="248"/>
      <c r="L1556" s="61">
        <v>80.56</v>
      </c>
    </row>
    <row r="1557" spans="1:12">
      <c r="A1557" s="59">
        <v>85069</v>
      </c>
      <c r="B1557" s="245" t="s">
        <v>1700</v>
      </c>
      <c r="C1557" s="245"/>
      <c r="D1557" s="245"/>
      <c r="E1557" s="245"/>
      <c r="F1557" s="245"/>
      <c r="G1557" s="246" t="s">
        <v>281</v>
      </c>
      <c r="H1557" s="246"/>
      <c r="I1557" s="61">
        <v>11.97</v>
      </c>
      <c r="J1557" s="247">
        <v>6.82</v>
      </c>
      <c r="K1557" s="248"/>
      <c r="L1557" s="61">
        <v>18.79</v>
      </c>
    </row>
    <row r="1558" spans="1:12">
      <c r="A1558" s="59">
        <v>85071</v>
      </c>
      <c r="B1558" s="245" t="s">
        <v>1701</v>
      </c>
      <c r="C1558" s="245"/>
      <c r="D1558" s="245"/>
      <c r="E1558" s="245"/>
      <c r="F1558" s="245"/>
      <c r="G1558" s="246" t="s">
        <v>281</v>
      </c>
      <c r="H1558" s="246"/>
      <c r="I1558" s="61">
        <v>28.48</v>
      </c>
      <c r="J1558" s="247">
        <v>9.73</v>
      </c>
      <c r="K1558" s="248"/>
      <c r="L1558" s="61">
        <v>38.21</v>
      </c>
    </row>
    <row r="1559" spans="1:12">
      <c r="A1559" s="59">
        <v>85073</v>
      </c>
      <c r="B1559" s="245" t="s">
        <v>1702</v>
      </c>
      <c r="C1559" s="245"/>
      <c r="D1559" s="245"/>
      <c r="E1559" s="245"/>
      <c r="F1559" s="245"/>
      <c r="G1559" s="246" t="s">
        <v>281</v>
      </c>
      <c r="H1559" s="246"/>
      <c r="I1559" s="62">
        <v>154.88</v>
      </c>
      <c r="J1559" s="247">
        <v>9.73</v>
      </c>
      <c r="K1559" s="248"/>
      <c r="L1559" s="62">
        <v>164.61</v>
      </c>
    </row>
    <row r="1560" spans="1:12">
      <c r="A1560" s="59">
        <v>85075</v>
      </c>
      <c r="B1560" s="245" t="s">
        <v>1703</v>
      </c>
      <c r="C1560" s="245"/>
      <c r="D1560" s="245"/>
      <c r="E1560" s="245"/>
      <c r="F1560" s="245"/>
      <c r="G1560" s="246" t="s">
        <v>281</v>
      </c>
      <c r="H1560" s="246"/>
      <c r="I1560" s="61">
        <v>49.69</v>
      </c>
      <c r="J1560" s="249">
        <v>12.17</v>
      </c>
      <c r="K1560" s="248"/>
      <c r="L1560" s="61">
        <v>61.86</v>
      </c>
    </row>
    <row r="1561" spans="1:12">
      <c r="A1561" s="59">
        <v>85077</v>
      </c>
      <c r="B1561" s="245" t="s">
        <v>1704</v>
      </c>
      <c r="C1561" s="245"/>
      <c r="D1561" s="245"/>
      <c r="E1561" s="245"/>
      <c r="F1561" s="245"/>
      <c r="G1561" s="246" t="s">
        <v>281</v>
      </c>
      <c r="H1561" s="246"/>
      <c r="I1561" s="62">
        <v>229.46</v>
      </c>
      <c r="J1561" s="249">
        <v>12.17</v>
      </c>
      <c r="K1561" s="248"/>
      <c r="L1561" s="62">
        <v>241.63</v>
      </c>
    </row>
    <row r="1562" spans="1:12">
      <c r="A1562" s="59">
        <v>85078</v>
      </c>
      <c r="B1562" s="245" t="s">
        <v>1705</v>
      </c>
      <c r="C1562" s="245"/>
      <c r="D1562" s="245"/>
      <c r="E1562" s="245"/>
      <c r="F1562" s="245"/>
      <c r="G1562" s="246" t="s">
        <v>281</v>
      </c>
      <c r="H1562" s="246"/>
      <c r="I1562" s="62">
        <v>290.32</v>
      </c>
      <c r="J1562" s="249">
        <v>22.38</v>
      </c>
      <c r="K1562" s="248"/>
      <c r="L1562" s="62">
        <v>312.7</v>
      </c>
    </row>
    <row r="1563" spans="1:12">
      <c r="A1563" s="59">
        <v>85079</v>
      </c>
      <c r="B1563" s="245" t="s">
        <v>1706</v>
      </c>
      <c r="C1563" s="245"/>
      <c r="D1563" s="245"/>
      <c r="E1563" s="245"/>
      <c r="F1563" s="245"/>
      <c r="G1563" s="246" t="s">
        <v>281</v>
      </c>
      <c r="H1563" s="246"/>
      <c r="I1563" s="62">
        <v>147.86000000000001</v>
      </c>
      <c r="J1563" s="249">
        <v>12.17</v>
      </c>
      <c r="K1563" s="248"/>
      <c r="L1563" s="62">
        <v>160.03</v>
      </c>
    </row>
    <row r="1564" spans="1:12">
      <c r="A1564" s="59">
        <v>85081</v>
      </c>
      <c r="B1564" s="245" t="s">
        <v>1707</v>
      </c>
      <c r="C1564" s="245"/>
      <c r="D1564" s="245"/>
      <c r="E1564" s="245"/>
      <c r="F1564" s="245"/>
      <c r="G1564" s="246" t="s">
        <v>281</v>
      </c>
      <c r="H1564" s="246"/>
      <c r="I1564" s="62">
        <v>174.64</v>
      </c>
      <c r="J1564" s="249">
        <v>22.38</v>
      </c>
      <c r="K1564" s="248"/>
      <c r="L1564" s="62">
        <v>197.02</v>
      </c>
    </row>
    <row r="1565" spans="1:12">
      <c r="A1565" s="59">
        <v>85083</v>
      </c>
      <c r="B1565" s="245" t="s">
        <v>1708</v>
      </c>
      <c r="C1565" s="245"/>
      <c r="D1565" s="245"/>
      <c r="E1565" s="245"/>
      <c r="F1565" s="245"/>
      <c r="G1565" s="246" t="s">
        <v>281</v>
      </c>
      <c r="H1565" s="246"/>
      <c r="I1565" s="62">
        <v>104.76</v>
      </c>
      <c r="J1565" s="249">
        <v>10.51</v>
      </c>
      <c r="K1565" s="248"/>
      <c r="L1565" s="62">
        <v>115.27</v>
      </c>
    </row>
    <row r="1566" spans="1:12">
      <c r="A1566" s="58">
        <v>171</v>
      </c>
      <c r="B1566" s="251" t="s">
        <v>266</v>
      </c>
      <c r="C1566" s="251"/>
      <c r="D1566" s="251"/>
      <c r="E1566" s="251"/>
      <c r="F1566" s="251"/>
      <c r="G1566" s="252"/>
      <c r="H1566" s="251"/>
      <c r="I1566" s="253"/>
      <c r="J1566" s="253"/>
      <c r="K1566" s="251"/>
      <c r="L1566" s="253"/>
    </row>
    <row r="1567" spans="1:12">
      <c r="A1567" s="59">
        <v>90000</v>
      </c>
      <c r="B1567" s="245" t="s">
        <v>1709</v>
      </c>
      <c r="C1567" s="245"/>
      <c r="D1567" s="245"/>
      <c r="E1567" s="245"/>
      <c r="F1567" s="245"/>
      <c r="G1567" s="246"/>
      <c r="H1567" s="246"/>
      <c r="I1567" s="60">
        <v>0</v>
      </c>
      <c r="J1567" s="247">
        <v>0</v>
      </c>
      <c r="K1567" s="248"/>
      <c r="L1567" s="60">
        <v>0</v>
      </c>
    </row>
    <row r="1568" spans="1:12">
      <c r="A1568" s="59">
        <v>91000</v>
      </c>
      <c r="B1568" s="245" t="s">
        <v>1710</v>
      </c>
      <c r="C1568" s="245"/>
      <c r="D1568" s="245"/>
      <c r="E1568" s="245"/>
      <c r="F1568" s="245"/>
      <c r="G1568" s="246"/>
      <c r="H1568" s="246"/>
      <c r="I1568" s="60">
        <v>0</v>
      </c>
      <c r="J1568" s="247">
        <v>0</v>
      </c>
      <c r="K1568" s="248"/>
      <c r="L1568" s="60">
        <v>0</v>
      </c>
    </row>
    <row r="1569" spans="1:12">
      <c r="A1569" s="59">
        <v>91007</v>
      </c>
      <c r="B1569" s="245" t="s">
        <v>1711</v>
      </c>
      <c r="C1569" s="245"/>
      <c r="D1569" s="245"/>
      <c r="E1569" s="245"/>
      <c r="F1569" s="245"/>
      <c r="G1569" s="246" t="s">
        <v>281</v>
      </c>
      <c r="H1569" s="246"/>
      <c r="I1569" s="63">
        <v>1228.6099999999999</v>
      </c>
      <c r="J1569" s="250">
        <v>562.35</v>
      </c>
      <c r="K1569" s="248"/>
      <c r="L1569" s="63">
        <v>1790.96</v>
      </c>
    </row>
    <row r="1570" spans="1:12">
      <c r="A1570" s="59">
        <v>91009</v>
      </c>
      <c r="B1570" s="245" t="s">
        <v>1712</v>
      </c>
      <c r="C1570" s="245"/>
      <c r="D1570" s="245"/>
      <c r="E1570" s="245"/>
      <c r="F1570" s="245"/>
      <c r="G1570" s="246" t="s">
        <v>281</v>
      </c>
      <c r="H1570" s="246"/>
      <c r="I1570" s="63">
        <v>2323.7600000000002</v>
      </c>
      <c r="J1570" s="250">
        <v>764.55</v>
      </c>
      <c r="K1570" s="248"/>
      <c r="L1570" s="63">
        <v>3088.31</v>
      </c>
    </row>
    <row r="1571" spans="1:12">
      <c r="A1571" s="59">
        <v>91011</v>
      </c>
      <c r="B1571" s="245" t="s">
        <v>233</v>
      </c>
      <c r="C1571" s="245"/>
      <c r="D1571" s="245"/>
      <c r="E1571" s="245"/>
      <c r="F1571" s="245"/>
      <c r="G1571" s="246" t="s">
        <v>281</v>
      </c>
      <c r="H1571" s="246"/>
      <c r="I1571" s="62">
        <v>170</v>
      </c>
      <c r="J1571" s="249">
        <v>15.81</v>
      </c>
      <c r="K1571" s="248"/>
      <c r="L1571" s="62">
        <v>185.81</v>
      </c>
    </row>
    <row r="1572" spans="1:12">
      <c r="A1572" s="59">
        <v>91013</v>
      </c>
      <c r="B1572" s="245" t="s">
        <v>234</v>
      </c>
      <c r="C1572" s="245"/>
      <c r="D1572" s="245"/>
      <c r="E1572" s="245"/>
      <c r="F1572" s="245"/>
      <c r="G1572" s="246" t="s">
        <v>383</v>
      </c>
      <c r="H1572" s="246"/>
      <c r="I1572" s="61">
        <v>10.31</v>
      </c>
      <c r="J1572" s="247">
        <v>6.57</v>
      </c>
      <c r="K1572" s="248"/>
      <c r="L1572" s="61">
        <v>16.88</v>
      </c>
    </row>
    <row r="1573" spans="1:12">
      <c r="A1573" s="59">
        <v>91015</v>
      </c>
      <c r="B1573" s="245" t="s">
        <v>235</v>
      </c>
      <c r="C1573" s="245"/>
      <c r="D1573" s="245"/>
      <c r="E1573" s="245"/>
      <c r="F1573" s="245"/>
      <c r="G1573" s="246" t="s">
        <v>383</v>
      </c>
      <c r="H1573" s="246"/>
      <c r="I1573" s="61">
        <v>23.27</v>
      </c>
      <c r="J1573" s="247">
        <v>7.3</v>
      </c>
      <c r="K1573" s="248"/>
      <c r="L1573" s="61">
        <v>30.57</v>
      </c>
    </row>
    <row r="1574" spans="1:12">
      <c r="A1574" s="59">
        <v>91017</v>
      </c>
      <c r="B1574" s="245" t="s">
        <v>236</v>
      </c>
      <c r="C1574" s="245"/>
      <c r="D1574" s="245"/>
      <c r="E1574" s="245"/>
      <c r="F1574" s="245"/>
      <c r="G1574" s="246" t="s">
        <v>281</v>
      </c>
      <c r="H1574" s="246"/>
      <c r="I1574" s="60">
        <v>8</v>
      </c>
      <c r="J1574" s="247">
        <v>7.78</v>
      </c>
      <c r="K1574" s="248"/>
      <c r="L1574" s="61">
        <v>15.78</v>
      </c>
    </row>
    <row r="1575" spans="1:12">
      <c r="A1575" s="59">
        <v>91019</v>
      </c>
      <c r="B1575" s="245" t="s">
        <v>237</v>
      </c>
      <c r="C1575" s="245"/>
      <c r="D1575" s="245"/>
      <c r="E1575" s="245"/>
      <c r="F1575" s="245"/>
      <c r="G1575" s="246" t="s">
        <v>281</v>
      </c>
      <c r="H1575" s="246"/>
      <c r="I1575" s="61">
        <v>19.95</v>
      </c>
      <c r="J1575" s="247">
        <v>8.9600000000000009</v>
      </c>
      <c r="K1575" s="248"/>
      <c r="L1575" s="61">
        <v>28.91</v>
      </c>
    </row>
    <row r="1576" spans="1:12">
      <c r="A1576" s="59">
        <v>91021</v>
      </c>
      <c r="B1576" s="245" t="s">
        <v>238</v>
      </c>
      <c r="C1576" s="245"/>
      <c r="D1576" s="245"/>
      <c r="E1576" s="245"/>
      <c r="F1576" s="245"/>
      <c r="G1576" s="246" t="s">
        <v>281</v>
      </c>
      <c r="H1576" s="246"/>
      <c r="I1576" s="60">
        <v>5.6</v>
      </c>
      <c r="J1576" s="247">
        <v>3.89</v>
      </c>
      <c r="K1576" s="248"/>
      <c r="L1576" s="60">
        <v>9.49</v>
      </c>
    </row>
    <row r="1577" spans="1:12">
      <c r="A1577" s="59">
        <v>91023</v>
      </c>
      <c r="B1577" s="245" t="s">
        <v>239</v>
      </c>
      <c r="C1577" s="245"/>
      <c r="D1577" s="245"/>
      <c r="E1577" s="245"/>
      <c r="F1577" s="245"/>
      <c r="G1577" s="246" t="s">
        <v>281</v>
      </c>
      <c r="H1577" s="246"/>
      <c r="I1577" s="61">
        <v>55.21</v>
      </c>
      <c r="J1577" s="247">
        <v>3.89</v>
      </c>
      <c r="K1577" s="248"/>
      <c r="L1577" s="61">
        <v>59.1</v>
      </c>
    </row>
    <row r="1578" spans="1:12">
      <c r="A1578" s="59">
        <v>91025</v>
      </c>
      <c r="B1578" s="245" t="s">
        <v>240</v>
      </c>
      <c r="C1578" s="245"/>
      <c r="D1578" s="245"/>
      <c r="E1578" s="245"/>
      <c r="F1578" s="245"/>
      <c r="G1578" s="246" t="s">
        <v>281</v>
      </c>
      <c r="H1578" s="246"/>
      <c r="I1578" s="61">
        <v>45</v>
      </c>
      <c r="J1578" s="249">
        <v>10.51</v>
      </c>
      <c r="K1578" s="248"/>
      <c r="L1578" s="61">
        <v>55.51</v>
      </c>
    </row>
    <row r="1579" spans="1:12">
      <c r="A1579" s="59">
        <v>91027</v>
      </c>
      <c r="B1579" s="245" t="s">
        <v>1713</v>
      </c>
      <c r="C1579" s="245"/>
      <c r="D1579" s="245"/>
      <c r="E1579" s="245"/>
      <c r="F1579" s="245"/>
      <c r="G1579" s="246" t="s">
        <v>281</v>
      </c>
      <c r="H1579" s="246"/>
      <c r="I1579" s="61">
        <v>15.2</v>
      </c>
      <c r="J1579" s="249">
        <v>10.51</v>
      </c>
      <c r="K1579" s="248"/>
      <c r="L1579" s="61">
        <v>25.71</v>
      </c>
    </row>
    <row r="1580" spans="1:12">
      <c r="A1580" s="59">
        <v>91029</v>
      </c>
      <c r="B1580" s="245" t="s">
        <v>241</v>
      </c>
      <c r="C1580" s="245"/>
      <c r="D1580" s="245"/>
      <c r="E1580" s="245"/>
      <c r="F1580" s="245"/>
      <c r="G1580" s="246" t="s">
        <v>281</v>
      </c>
      <c r="H1580" s="246"/>
      <c r="I1580" s="61">
        <v>12</v>
      </c>
      <c r="J1580" s="249">
        <v>10.51</v>
      </c>
      <c r="K1580" s="248"/>
      <c r="L1580" s="61">
        <v>22.51</v>
      </c>
    </row>
    <row r="1581" spans="1:12">
      <c r="A1581" s="59">
        <v>91031</v>
      </c>
      <c r="B1581" s="245" t="s">
        <v>242</v>
      </c>
      <c r="C1581" s="245"/>
      <c r="D1581" s="245"/>
      <c r="E1581" s="245"/>
      <c r="F1581" s="245"/>
      <c r="G1581" s="246" t="s">
        <v>281</v>
      </c>
      <c r="H1581" s="246"/>
      <c r="I1581" s="60">
        <v>5.49</v>
      </c>
      <c r="J1581" s="247">
        <v>3.89</v>
      </c>
      <c r="K1581" s="248"/>
      <c r="L1581" s="60">
        <v>9.3800000000000008</v>
      </c>
    </row>
    <row r="1582" spans="1:12">
      <c r="A1582" s="59">
        <v>91033</v>
      </c>
      <c r="B1582" s="245" t="s">
        <v>243</v>
      </c>
      <c r="C1582" s="245"/>
      <c r="D1582" s="245"/>
      <c r="E1582" s="245"/>
      <c r="F1582" s="245"/>
      <c r="G1582" s="246" t="s">
        <v>281</v>
      </c>
      <c r="H1582" s="246"/>
      <c r="I1582" s="60">
        <v>9.3000000000000007</v>
      </c>
      <c r="J1582" s="247">
        <v>3.89</v>
      </c>
      <c r="K1582" s="248"/>
      <c r="L1582" s="61">
        <v>13.19</v>
      </c>
    </row>
    <row r="1583" spans="1:12">
      <c r="A1583" s="59">
        <v>91035</v>
      </c>
      <c r="B1583" s="245" t="s">
        <v>244</v>
      </c>
      <c r="C1583" s="245"/>
      <c r="D1583" s="245"/>
      <c r="E1583" s="245"/>
      <c r="F1583" s="245"/>
      <c r="G1583" s="246" t="s">
        <v>281</v>
      </c>
      <c r="H1583" s="246"/>
      <c r="I1583" s="60">
        <v>4.8</v>
      </c>
      <c r="J1583" s="247">
        <v>3.89</v>
      </c>
      <c r="K1583" s="248"/>
      <c r="L1583" s="60">
        <v>8.69</v>
      </c>
    </row>
    <row r="1584" spans="1:12">
      <c r="A1584" s="59">
        <v>91037</v>
      </c>
      <c r="B1584" s="245" t="s">
        <v>245</v>
      </c>
      <c r="C1584" s="245"/>
      <c r="D1584" s="245"/>
      <c r="E1584" s="245"/>
      <c r="F1584" s="245"/>
      <c r="G1584" s="246" t="s">
        <v>281</v>
      </c>
      <c r="H1584" s="246"/>
      <c r="I1584" s="60">
        <v>4.13</v>
      </c>
      <c r="J1584" s="247">
        <v>3.89</v>
      </c>
      <c r="K1584" s="248"/>
      <c r="L1584" s="60">
        <v>8.02</v>
      </c>
    </row>
    <row r="1585" spans="1:12">
      <c r="A1585" s="59">
        <v>91039</v>
      </c>
      <c r="B1585" s="245" t="s">
        <v>246</v>
      </c>
      <c r="C1585" s="245"/>
      <c r="D1585" s="245"/>
      <c r="E1585" s="245"/>
      <c r="F1585" s="245"/>
      <c r="G1585" s="246" t="s">
        <v>281</v>
      </c>
      <c r="H1585" s="246"/>
      <c r="I1585" s="61">
        <v>11</v>
      </c>
      <c r="J1585" s="247">
        <v>2.4300000000000002</v>
      </c>
      <c r="K1585" s="248"/>
      <c r="L1585" s="61">
        <v>13.43</v>
      </c>
    </row>
    <row r="1586" spans="1:12">
      <c r="A1586" s="59">
        <v>91041</v>
      </c>
      <c r="B1586" s="245" t="s">
        <v>247</v>
      </c>
      <c r="C1586" s="245"/>
      <c r="D1586" s="245"/>
      <c r="E1586" s="245"/>
      <c r="F1586" s="245"/>
      <c r="G1586" s="246" t="s">
        <v>281</v>
      </c>
      <c r="H1586" s="246"/>
      <c r="I1586" s="61">
        <v>18.8</v>
      </c>
      <c r="J1586" s="247">
        <v>9.73</v>
      </c>
      <c r="K1586" s="248"/>
      <c r="L1586" s="61">
        <v>28.53</v>
      </c>
    </row>
    <row r="1587" spans="1:12">
      <c r="A1587" s="59">
        <v>91043</v>
      </c>
      <c r="B1587" s="245" t="s">
        <v>248</v>
      </c>
      <c r="C1587" s="245"/>
      <c r="D1587" s="245"/>
      <c r="E1587" s="245"/>
      <c r="F1587" s="245"/>
      <c r="G1587" s="246" t="s">
        <v>281</v>
      </c>
      <c r="H1587" s="246"/>
      <c r="I1587" s="60">
        <v>0.66</v>
      </c>
      <c r="J1587" s="247">
        <v>4.87</v>
      </c>
      <c r="K1587" s="248"/>
      <c r="L1587" s="60">
        <v>5.53</v>
      </c>
    </row>
    <row r="1588" spans="1:12">
      <c r="A1588" s="59">
        <v>91045</v>
      </c>
      <c r="B1588" s="245" t="s">
        <v>249</v>
      </c>
      <c r="C1588" s="245"/>
      <c r="D1588" s="245"/>
      <c r="E1588" s="245"/>
      <c r="F1588" s="245"/>
      <c r="G1588" s="246" t="s">
        <v>281</v>
      </c>
      <c r="H1588" s="246"/>
      <c r="I1588" s="61">
        <v>10.02</v>
      </c>
      <c r="J1588" s="247">
        <v>7.3</v>
      </c>
      <c r="K1588" s="248"/>
      <c r="L1588" s="61">
        <v>17.32</v>
      </c>
    </row>
    <row r="1589" spans="1:12">
      <c r="A1589" s="58">
        <v>172</v>
      </c>
      <c r="B1589" s="251" t="s">
        <v>1714</v>
      </c>
      <c r="C1589" s="251"/>
      <c r="D1589" s="251"/>
      <c r="E1589" s="251"/>
      <c r="F1589" s="251"/>
      <c r="G1589" s="252"/>
      <c r="H1589" s="251"/>
      <c r="I1589" s="253"/>
      <c r="J1589" s="253"/>
      <c r="K1589" s="251"/>
      <c r="L1589" s="253"/>
    </row>
    <row r="1590" spans="1:12">
      <c r="A1590" s="59">
        <v>100000</v>
      </c>
      <c r="B1590" s="245" t="s">
        <v>1715</v>
      </c>
      <c r="C1590" s="245"/>
      <c r="D1590" s="245"/>
      <c r="E1590" s="245"/>
      <c r="F1590" s="245"/>
      <c r="G1590" s="246"/>
      <c r="H1590" s="246"/>
      <c r="I1590" s="60">
        <v>0</v>
      </c>
      <c r="J1590" s="247">
        <v>0</v>
      </c>
      <c r="K1590" s="248"/>
      <c r="L1590" s="60">
        <v>0</v>
      </c>
    </row>
    <row r="1591" spans="1:12">
      <c r="A1591" s="59">
        <v>100101</v>
      </c>
      <c r="B1591" s="245" t="s">
        <v>1716</v>
      </c>
      <c r="C1591" s="245"/>
      <c r="D1591" s="245"/>
      <c r="E1591" s="245"/>
      <c r="F1591" s="245"/>
      <c r="G1591" s="246" t="s">
        <v>273</v>
      </c>
      <c r="H1591" s="246"/>
      <c r="I1591" s="61">
        <v>13.19</v>
      </c>
      <c r="J1591" s="249">
        <v>20.48</v>
      </c>
      <c r="K1591" s="248"/>
      <c r="L1591" s="61">
        <v>33.67</v>
      </c>
    </row>
    <row r="1592" spans="1:12">
      <c r="A1592" s="59">
        <v>100102</v>
      </c>
      <c r="B1592" s="245" t="s">
        <v>1717</v>
      </c>
      <c r="C1592" s="245"/>
      <c r="D1592" s="245"/>
      <c r="E1592" s="245"/>
      <c r="F1592" s="245"/>
      <c r="G1592" s="246" t="s">
        <v>273</v>
      </c>
      <c r="H1592" s="246"/>
      <c r="I1592" s="61">
        <v>26.63</v>
      </c>
      <c r="J1592" s="249">
        <v>27.79</v>
      </c>
      <c r="K1592" s="248"/>
      <c r="L1592" s="61">
        <v>54.42</v>
      </c>
    </row>
    <row r="1593" spans="1:12">
      <c r="A1593" s="59">
        <v>100103</v>
      </c>
      <c r="B1593" s="245" t="s">
        <v>1718</v>
      </c>
      <c r="C1593" s="245"/>
      <c r="D1593" s="245"/>
      <c r="E1593" s="245"/>
      <c r="F1593" s="245"/>
      <c r="G1593" s="246" t="s">
        <v>273</v>
      </c>
      <c r="H1593" s="246"/>
      <c r="I1593" s="61">
        <v>17.940000000000001</v>
      </c>
      <c r="J1593" s="249">
        <v>50.53</v>
      </c>
      <c r="K1593" s="248"/>
      <c r="L1593" s="61">
        <v>68.47</v>
      </c>
    </row>
    <row r="1594" spans="1:12">
      <c r="A1594" s="59">
        <v>100155</v>
      </c>
      <c r="B1594" s="245" t="s">
        <v>1719</v>
      </c>
      <c r="C1594" s="245"/>
      <c r="D1594" s="245"/>
      <c r="E1594" s="245"/>
      <c r="F1594" s="245"/>
      <c r="G1594" s="246" t="s">
        <v>273</v>
      </c>
      <c r="H1594" s="246"/>
      <c r="I1594" s="61">
        <v>18.32</v>
      </c>
      <c r="J1594" s="249">
        <v>22.03</v>
      </c>
      <c r="K1594" s="248"/>
      <c r="L1594" s="61">
        <v>40.35</v>
      </c>
    </row>
    <row r="1595" spans="1:12">
      <c r="A1595" s="59">
        <v>100160</v>
      </c>
      <c r="B1595" s="245" t="s">
        <v>1720</v>
      </c>
      <c r="C1595" s="245"/>
      <c r="D1595" s="245"/>
      <c r="E1595" s="245"/>
      <c r="F1595" s="245"/>
      <c r="G1595" s="246" t="s">
        <v>273</v>
      </c>
      <c r="H1595" s="246"/>
      <c r="I1595" s="61">
        <v>12.86</v>
      </c>
      <c r="J1595" s="249">
        <v>19.190000000000001</v>
      </c>
      <c r="K1595" s="248"/>
      <c r="L1595" s="61">
        <v>32.049999999999997</v>
      </c>
    </row>
    <row r="1596" spans="1:12">
      <c r="A1596" s="59">
        <v>100201</v>
      </c>
      <c r="B1596" s="245" t="s">
        <v>1721</v>
      </c>
      <c r="C1596" s="245"/>
      <c r="D1596" s="245"/>
      <c r="E1596" s="245"/>
      <c r="F1596" s="245"/>
      <c r="G1596" s="246" t="s">
        <v>273</v>
      </c>
      <c r="H1596" s="246"/>
      <c r="I1596" s="61">
        <v>13.58</v>
      </c>
      <c r="J1596" s="249">
        <v>19.559999999999999</v>
      </c>
      <c r="K1596" s="248"/>
      <c r="L1596" s="61">
        <v>33.14</v>
      </c>
    </row>
    <row r="1597" spans="1:12">
      <c r="A1597" s="59">
        <v>100202</v>
      </c>
      <c r="B1597" s="245" t="s">
        <v>1722</v>
      </c>
      <c r="C1597" s="245"/>
      <c r="D1597" s="245"/>
      <c r="E1597" s="245"/>
      <c r="F1597" s="245"/>
      <c r="G1597" s="246" t="s">
        <v>273</v>
      </c>
      <c r="H1597" s="246"/>
      <c r="I1597" s="61">
        <v>29.26</v>
      </c>
      <c r="J1597" s="249">
        <v>33.89</v>
      </c>
      <c r="K1597" s="248"/>
      <c r="L1597" s="61">
        <v>63.15</v>
      </c>
    </row>
    <row r="1598" spans="1:12">
      <c r="A1598" s="59">
        <v>100203</v>
      </c>
      <c r="B1598" s="245" t="s">
        <v>1723</v>
      </c>
      <c r="C1598" s="245"/>
      <c r="D1598" s="245"/>
      <c r="E1598" s="245"/>
      <c r="F1598" s="245"/>
      <c r="G1598" s="246" t="s">
        <v>273</v>
      </c>
      <c r="H1598" s="246"/>
      <c r="I1598" s="61">
        <v>52.19</v>
      </c>
      <c r="J1598" s="249">
        <v>34.630000000000003</v>
      </c>
      <c r="K1598" s="248"/>
      <c r="L1598" s="61">
        <v>86.82</v>
      </c>
    </row>
    <row r="1599" spans="1:12">
      <c r="A1599" s="59">
        <v>100204</v>
      </c>
      <c r="B1599" s="245" t="s">
        <v>1724</v>
      </c>
      <c r="C1599" s="245"/>
      <c r="D1599" s="245"/>
      <c r="E1599" s="245"/>
      <c r="F1599" s="245"/>
      <c r="G1599" s="246" t="s">
        <v>301</v>
      </c>
      <c r="H1599" s="246"/>
      <c r="I1599" s="60">
        <v>4.76</v>
      </c>
      <c r="J1599" s="247">
        <v>5.01</v>
      </c>
      <c r="K1599" s="248"/>
      <c r="L1599" s="60">
        <v>9.77</v>
      </c>
    </row>
    <row r="1600" spans="1:12">
      <c r="A1600" s="59">
        <v>100205</v>
      </c>
      <c r="B1600" s="245" t="s">
        <v>1725</v>
      </c>
      <c r="C1600" s="245"/>
      <c r="D1600" s="245"/>
      <c r="E1600" s="245"/>
      <c r="F1600" s="245"/>
      <c r="G1600" s="246" t="s">
        <v>301</v>
      </c>
      <c r="H1600" s="246"/>
      <c r="I1600" s="60">
        <v>3.55</v>
      </c>
      <c r="J1600" s="247">
        <v>8.39</v>
      </c>
      <c r="K1600" s="248"/>
      <c r="L1600" s="61">
        <v>11.94</v>
      </c>
    </row>
    <row r="1601" spans="1:12">
      <c r="A1601" s="59">
        <v>100301</v>
      </c>
      <c r="B1601" s="245" t="s">
        <v>1726</v>
      </c>
      <c r="C1601" s="245"/>
      <c r="D1601" s="245"/>
      <c r="E1601" s="245"/>
      <c r="F1601" s="245"/>
      <c r="G1601" s="246" t="s">
        <v>273</v>
      </c>
      <c r="H1601" s="246"/>
      <c r="I1601" s="62">
        <v>240.93</v>
      </c>
      <c r="J1601" s="249">
        <v>41.35</v>
      </c>
      <c r="K1601" s="248"/>
      <c r="L1601" s="62">
        <v>282.27999999999997</v>
      </c>
    </row>
    <row r="1602" spans="1:12">
      <c r="A1602" s="59">
        <v>100302</v>
      </c>
      <c r="B1602" s="245" t="s">
        <v>1727</v>
      </c>
      <c r="C1602" s="245"/>
      <c r="D1602" s="245"/>
      <c r="E1602" s="245"/>
      <c r="F1602" s="245"/>
      <c r="G1602" s="246" t="s">
        <v>273</v>
      </c>
      <c r="H1602" s="246"/>
      <c r="I1602" s="61">
        <v>91.46</v>
      </c>
      <c r="J1602" s="249">
        <v>41.35</v>
      </c>
      <c r="K1602" s="248"/>
      <c r="L1602" s="62">
        <v>132.81</v>
      </c>
    </row>
    <row r="1603" spans="1:12">
      <c r="A1603" s="59">
        <v>100303</v>
      </c>
      <c r="B1603" s="245" t="s">
        <v>1728</v>
      </c>
      <c r="C1603" s="245"/>
      <c r="D1603" s="245"/>
      <c r="E1603" s="245"/>
      <c r="F1603" s="245"/>
      <c r="G1603" s="246" t="s">
        <v>273</v>
      </c>
      <c r="H1603" s="246"/>
      <c r="I1603" s="62">
        <v>170.93</v>
      </c>
      <c r="J1603" s="249">
        <v>41.35</v>
      </c>
      <c r="K1603" s="248"/>
      <c r="L1603" s="62">
        <v>212.28</v>
      </c>
    </row>
    <row r="1604" spans="1:12">
      <c r="A1604" s="59">
        <v>100320</v>
      </c>
      <c r="B1604" s="245" t="s">
        <v>55</v>
      </c>
      <c r="C1604" s="245"/>
      <c r="D1604" s="245"/>
      <c r="E1604" s="245"/>
      <c r="F1604" s="245"/>
      <c r="G1604" s="246" t="s">
        <v>273</v>
      </c>
      <c r="H1604" s="246"/>
      <c r="I1604" s="62">
        <v>230.93</v>
      </c>
      <c r="J1604" s="249">
        <v>41.35</v>
      </c>
      <c r="K1604" s="248"/>
      <c r="L1604" s="62">
        <v>272.27999999999997</v>
      </c>
    </row>
    <row r="1605" spans="1:12">
      <c r="A1605" s="59">
        <v>100401</v>
      </c>
      <c r="B1605" s="245" t="s">
        <v>56</v>
      </c>
      <c r="C1605" s="245"/>
      <c r="D1605" s="245"/>
      <c r="E1605" s="245"/>
      <c r="F1605" s="245"/>
      <c r="G1605" s="246" t="s">
        <v>273</v>
      </c>
      <c r="H1605" s="246"/>
      <c r="I1605" s="61">
        <v>89.2</v>
      </c>
      <c r="J1605" s="247">
        <v>0.1</v>
      </c>
      <c r="K1605" s="248"/>
      <c r="L1605" s="61">
        <v>89.3</v>
      </c>
    </row>
    <row r="1606" spans="1:12">
      <c r="A1606" s="59">
        <v>100402</v>
      </c>
      <c r="B1606" s="245" t="s">
        <v>1729</v>
      </c>
      <c r="C1606" s="245"/>
      <c r="D1606" s="245"/>
      <c r="E1606" s="245"/>
      <c r="F1606" s="245"/>
      <c r="G1606" s="246" t="s">
        <v>273</v>
      </c>
      <c r="H1606" s="246"/>
      <c r="I1606" s="61">
        <v>62</v>
      </c>
      <c r="J1606" s="247">
        <v>0.1</v>
      </c>
      <c r="K1606" s="248"/>
      <c r="L1606" s="61">
        <v>62.1</v>
      </c>
    </row>
    <row r="1607" spans="1:12">
      <c r="A1607" s="59">
        <v>100403</v>
      </c>
      <c r="B1607" s="245" t="s">
        <v>61</v>
      </c>
      <c r="C1607" s="245"/>
      <c r="D1607" s="245"/>
      <c r="E1607" s="245"/>
      <c r="F1607" s="245"/>
      <c r="G1607" s="246" t="s">
        <v>281</v>
      </c>
      <c r="H1607" s="246"/>
      <c r="I1607" s="62">
        <v>195</v>
      </c>
      <c r="J1607" s="247">
        <v>0</v>
      </c>
      <c r="K1607" s="248"/>
      <c r="L1607" s="62">
        <v>195</v>
      </c>
    </row>
    <row r="1608" spans="1:12">
      <c r="A1608" s="59">
        <v>100404</v>
      </c>
      <c r="B1608" s="245" t="s">
        <v>1730</v>
      </c>
      <c r="C1608" s="245"/>
      <c r="D1608" s="245"/>
      <c r="E1608" s="245"/>
      <c r="F1608" s="245"/>
      <c r="G1608" s="246" t="s">
        <v>281</v>
      </c>
      <c r="H1608" s="246"/>
      <c r="I1608" s="62">
        <v>135</v>
      </c>
      <c r="J1608" s="247">
        <v>0</v>
      </c>
      <c r="K1608" s="248"/>
      <c r="L1608" s="62">
        <v>135</v>
      </c>
    </row>
    <row r="1609" spans="1:12">
      <c r="A1609" s="59">
        <v>100405</v>
      </c>
      <c r="B1609" s="245" t="s">
        <v>1731</v>
      </c>
      <c r="C1609" s="245"/>
      <c r="D1609" s="245"/>
      <c r="E1609" s="245"/>
      <c r="F1609" s="245"/>
      <c r="G1609" s="246" t="s">
        <v>273</v>
      </c>
      <c r="H1609" s="246"/>
      <c r="I1609" s="62">
        <v>129</v>
      </c>
      <c r="J1609" s="247">
        <v>0.1</v>
      </c>
      <c r="K1609" s="248"/>
      <c r="L1609" s="62">
        <v>129.1</v>
      </c>
    </row>
    <row r="1610" spans="1:12">
      <c r="A1610" s="59">
        <v>100406</v>
      </c>
      <c r="B1610" s="245" t="s">
        <v>1732</v>
      </c>
      <c r="C1610" s="245"/>
      <c r="D1610" s="245"/>
      <c r="E1610" s="245"/>
      <c r="F1610" s="245"/>
      <c r="G1610" s="246" t="s">
        <v>273</v>
      </c>
      <c r="H1610" s="246"/>
      <c r="I1610" s="61">
        <v>70</v>
      </c>
      <c r="J1610" s="247">
        <v>0.1</v>
      </c>
      <c r="K1610" s="248"/>
      <c r="L1610" s="61">
        <v>70.099999999999994</v>
      </c>
    </row>
    <row r="1611" spans="1:12">
      <c r="A1611" s="59">
        <v>100501</v>
      </c>
      <c r="B1611" s="245" t="s">
        <v>1733</v>
      </c>
      <c r="C1611" s="245"/>
      <c r="D1611" s="245"/>
      <c r="E1611" s="245"/>
      <c r="F1611" s="245"/>
      <c r="G1611" s="246" t="s">
        <v>273</v>
      </c>
      <c r="H1611" s="246"/>
      <c r="I1611" s="61">
        <v>78.260000000000005</v>
      </c>
      <c r="J1611" s="249">
        <v>36.4</v>
      </c>
      <c r="K1611" s="248"/>
      <c r="L1611" s="62">
        <v>114.66</v>
      </c>
    </row>
    <row r="1612" spans="1:12">
      <c r="A1612" s="59">
        <v>100502</v>
      </c>
      <c r="B1612" s="245" t="s">
        <v>1734</v>
      </c>
      <c r="C1612" s="245"/>
      <c r="D1612" s="245"/>
      <c r="E1612" s="245"/>
      <c r="F1612" s="245"/>
      <c r="G1612" s="246" t="s">
        <v>273</v>
      </c>
      <c r="H1612" s="246"/>
      <c r="I1612" s="61">
        <v>57.82</v>
      </c>
      <c r="J1612" s="249">
        <v>37.24</v>
      </c>
      <c r="K1612" s="248"/>
      <c r="L1612" s="61">
        <v>95.06</v>
      </c>
    </row>
    <row r="1613" spans="1:12">
      <c r="A1613" s="59">
        <v>100600</v>
      </c>
      <c r="B1613" s="245" t="s">
        <v>1735</v>
      </c>
      <c r="C1613" s="245"/>
      <c r="D1613" s="245"/>
      <c r="E1613" s="245"/>
      <c r="F1613" s="245"/>
      <c r="G1613" s="246" t="s">
        <v>273</v>
      </c>
      <c r="H1613" s="246"/>
      <c r="I1613" s="62">
        <v>231.86</v>
      </c>
      <c r="J1613" s="249">
        <v>41.7</v>
      </c>
      <c r="K1613" s="248"/>
      <c r="L1613" s="62">
        <v>273.56</v>
      </c>
    </row>
    <row r="1614" spans="1:12">
      <c r="A1614" s="59">
        <v>100601</v>
      </c>
      <c r="B1614" s="245" t="s">
        <v>1736</v>
      </c>
      <c r="C1614" s="245"/>
      <c r="D1614" s="245"/>
      <c r="E1614" s="245"/>
      <c r="F1614" s="245"/>
      <c r="G1614" s="246" t="s">
        <v>273</v>
      </c>
      <c r="H1614" s="246"/>
      <c r="I1614" s="62">
        <v>230.63</v>
      </c>
      <c r="J1614" s="249">
        <v>40.97</v>
      </c>
      <c r="K1614" s="248"/>
      <c r="L1614" s="62">
        <v>271.60000000000002</v>
      </c>
    </row>
    <row r="1615" spans="1:12">
      <c r="A1615" s="59">
        <v>100602</v>
      </c>
      <c r="B1615" s="245" t="s">
        <v>1737</v>
      </c>
      <c r="C1615" s="245"/>
      <c r="D1615" s="245"/>
      <c r="E1615" s="245"/>
      <c r="F1615" s="245"/>
      <c r="G1615" s="246" t="s">
        <v>273</v>
      </c>
      <c r="H1615" s="246"/>
      <c r="I1615" s="61">
        <v>74.08</v>
      </c>
      <c r="J1615" s="249">
        <v>39.15</v>
      </c>
      <c r="K1615" s="248"/>
      <c r="L1615" s="62">
        <v>113.23</v>
      </c>
    </row>
    <row r="1616" spans="1:12">
      <c r="A1616" s="59">
        <v>100603</v>
      </c>
      <c r="B1616" s="245" t="s">
        <v>1738</v>
      </c>
      <c r="C1616" s="245"/>
      <c r="D1616" s="245"/>
      <c r="E1616" s="245"/>
      <c r="F1616" s="245"/>
      <c r="G1616" s="246" t="s">
        <v>273</v>
      </c>
      <c r="H1616" s="246"/>
      <c r="I1616" s="62">
        <v>156.30000000000001</v>
      </c>
      <c r="J1616" s="249">
        <v>78.3</v>
      </c>
      <c r="K1616" s="248"/>
      <c r="L1616" s="62">
        <v>234.6</v>
      </c>
    </row>
    <row r="1617" spans="1:12">
      <c r="A1617" s="59">
        <v>100604</v>
      </c>
      <c r="B1617" s="245" t="s">
        <v>1739</v>
      </c>
      <c r="C1617" s="245"/>
      <c r="D1617" s="245"/>
      <c r="E1617" s="245"/>
      <c r="F1617" s="245"/>
      <c r="G1617" s="246" t="s">
        <v>273</v>
      </c>
      <c r="H1617" s="246"/>
      <c r="I1617" s="61">
        <v>34.86</v>
      </c>
      <c r="J1617" s="249">
        <v>19.96</v>
      </c>
      <c r="K1617" s="248"/>
      <c r="L1617" s="61">
        <v>54.82</v>
      </c>
    </row>
    <row r="1618" spans="1:12">
      <c r="A1618" s="59">
        <v>100607</v>
      </c>
      <c r="B1618" s="245" t="s">
        <v>1740</v>
      </c>
      <c r="C1618" s="245"/>
      <c r="D1618" s="245"/>
      <c r="E1618" s="245"/>
      <c r="F1618" s="245"/>
      <c r="G1618" s="246" t="s">
        <v>273</v>
      </c>
      <c r="H1618" s="246"/>
      <c r="I1618" s="61">
        <v>51.72</v>
      </c>
      <c r="J1618" s="249">
        <v>50.53</v>
      </c>
      <c r="K1618" s="248"/>
      <c r="L1618" s="62">
        <v>102.25</v>
      </c>
    </row>
    <row r="1619" spans="1:12">
      <c r="A1619" s="59">
        <v>100608</v>
      </c>
      <c r="B1619" s="245" t="s">
        <v>1741</v>
      </c>
      <c r="C1619" s="245"/>
      <c r="D1619" s="245"/>
      <c r="E1619" s="245"/>
      <c r="F1619" s="245"/>
      <c r="G1619" s="246" t="s">
        <v>273</v>
      </c>
      <c r="H1619" s="246"/>
      <c r="I1619" s="61">
        <v>75.98</v>
      </c>
      <c r="J1619" s="249">
        <v>72.95</v>
      </c>
      <c r="K1619" s="248"/>
      <c r="L1619" s="62">
        <v>148.93</v>
      </c>
    </row>
    <row r="1620" spans="1:12">
      <c r="A1620" s="58">
        <v>173</v>
      </c>
      <c r="B1620" s="251" t="s">
        <v>1742</v>
      </c>
      <c r="C1620" s="251"/>
      <c r="D1620" s="251"/>
      <c r="E1620" s="251"/>
      <c r="F1620" s="251"/>
      <c r="G1620" s="252"/>
      <c r="H1620" s="251"/>
      <c r="I1620" s="253"/>
      <c r="J1620" s="253"/>
      <c r="K1620" s="251"/>
      <c r="L1620" s="253"/>
    </row>
    <row r="1621" spans="1:12">
      <c r="A1621" s="59">
        <v>110000</v>
      </c>
      <c r="B1621" s="245" t="s">
        <v>1742</v>
      </c>
      <c r="C1621" s="245"/>
      <c r="D1621" s="245"/>
      <c r="E1621" s="245"/>
      <c r="F1621" s="245"/>
      <c r="G1621" s="246"/>
      <c r="H1621" s="246"/>
      <c r="I1621" s="60">
        <v>0</v>
      </c>
      <c r="J1621" s="247">
        <v>0</v>
      </c>
      <c r="K1621" s="248"/>
      <c r="L1621" s="60">
        <v>0</v>
      </c>
    </row>
    <row r="1622" spans="1:12">
      <c r="A1622" s="59">
        <v>110105</v>
      </c>
      <c r="B1622" s="245" t="s">
        <v>1743</v>
      </c>
      <c r="C1622" s="245"/>
      <c r="D1622" s="245"/>
      <c r="E1622" s="245"/>
      <c r="F1622" s="245"/>
      <c r="G1622" s="246" t="s">
        <v>273</v>
      </c>
      <c r="H1622" s="246"/>
      <c r="I1622" s="61">
        <v>33.11</v>
      </c>
      <c r="J1622" s="249">
        <v>16.28</v>
      </c>
      <c r="K1622" s="248"/>
      <c r="L1622" s="61">
        <v>49.39</v>
      </c>
    </row>
    <row r="1623" spans="1:12">
      <c r="A1623" s="59">
        <v>110106</v>
      </c>
      <c r="B1623" s="245" t="s">
        <v>1744</v>
      </c>
      <c r="C1623" s="245"/>
      <c r="D1623" s="245"/>
      <c r="E1623" s="245"/>
      <c r="F1623" s="245"/>
      <c r="G1623" s="246" t="s">
        <v>273</v>
      </c>
      <c r="H1623" s="246"/>
      <c r="I1623" s="61">
        <v>35.39</v>
      </c>
      <c r="J1623" s="249">
        <v>17.510000000000002</v>
      </c>
      <c r="K1623" s="248"/>
      <c r="L1623" s="61">
        <v>52.9</v>
      </c>
    </row>
    <row r="1624" spans="1:12">
      <c r="A1624" s="59">
        <v>110107</v>
      </c>
      <c r="B1624" s="245" t="s">
        <v>1745</v>
      </c>
      <c r="C1624" s="245"/>
      <c r="D1624" s="245"/>
      <c r="E1624" s="245"/>
      <c r="F1624" s="245"/>
      <c r="G1624" s="246" t="s">
        <v>273</v>
      </c>
      <c r="H1624" s="246"/>
      <c r="I1624" s="61">
        <v>51.22</v>
      </c>
      <c r="J1624" s="249">
        <v>20.88</v>
      </c>
      <c r="K1624" s="248"/>
      <c r="L1624" s="61">
        <v>72.099999999999994</v>
      </c>
    </row>
    <row r="1625" spans="1:12">
      <c r="A1625" s="58">
        <v>174</v>
      </c>
      <c r="B1625" s="251" t="s">
        <v>22</v>
      </c>
      <c r="C1625" s="251"/>
      <c r="D1625" s="251"/>
      <c r="E1625" s="251"/>
      <c r="F1625" s="251"/>
      <c r="G1625" s="252"/>
      <c r="H1625" s="251"/>
      <c r="I1625" s="253"/>
      <c r="J1625" s="253"/>
      <c r="K1625" s="251"/>
      <c r="L1625" s="253"/>
    </row>
    <row r="1626" spans="1:12">
      <c r="A1626" s="59">
        <v>120000</v>
      </c>
      <c r="B1626" s="245" t="s">
        <v>1746</v>
      </c>
      <c r="C1626" s="245"/>
      <c r="D1626" s="245"/>
      <c r="E1626" s="245"/>
      <c r="F1626" s="245"/>
      <c r="G1626" s="246"/>
      <c r="H1626" s="246"/>
      <c r="I1626" s="60">
        <v>0</v>
      </c>
      <c r="J1626" s="247">
        <v>0</v>
      </c>
      <c r="K1626" s="248"/>
      <c r="L1626" s="60">
        <v>0</v>
      </c>
    </row>
    <row r="1627" spans="1:12">
      <c r="A1627" s="59">
        <v>120101</v>
      </c>
      <c r="B1627" s="245" t="s">
        <v>1747</v>
      </c>
      <c r="C1627" s="245"/>
      <c r="D1627" s="245"/>
      <c r="E1627" s="245"/>
      <c r="F1627" s="245"/>
      <c r="G1627" s="246" t="s">
        <v>273</v>
      </c>
      <c r="H1627" s="246"/>
      <c r="I1627" s="60">
        <v>6.88</v>
      </c>
      <c r="J1627" s="247">
        <v>6.99</v>
      </c>
      <c r="K1627" s="248"/>
      <c r="L1627" s="61">
        <v>13.87</v>
      </c>
    </row>
    <row r="1628" spans="1:12">
      <c r="A1628" s="59">
        <v>120102</v>
      </c>
      <c r="B1628" s="245" t="s">
        <v>1748</v>
      </c>
      <c r="C1628" s="245"/>
      <c r="D1628" s="245"/>
      <c r="E1628" s="245"/>
      <c r="F1628" s="245"/>
      <c r="G1628" s="246" t="s">
        <v>273</v>
      </c>
      <c r="H1628" s="246"/>
      <c r="I1628" s="61">
        <v>40</v>
      </c>
      <c r="J1628" s="247">
        <v>0</v>
      </c>
      <c r="K1628" s="248"/>
      <c r="L1628" s="61">
        <v>40</v>
      </c>
    </row>
    <row r="1629" spans="1:12">
      <c r="A1629" s="59">
        <v>120104</v>
      </c>
      <c r="B1629" s="245" t="s">
        <v>1749</v>
      </c>
      <c r="C1629" s="245"/>
      <c r="D1629" s="245"/>
      <c r="E1629" s="245"/>
      <c r="F1629" s="245"/>
      <c r="G1629" s="246" t="s">
        <v>273</v>
      </c>
      <c r="H1629" s="246"/>
      <c r="I1629" s="61">
        <v>36.9</v>
      </c>
      <c r="J1629" s="247">
        <v>0</v>
      </c>
      <c r="K1629" s="248"/>
      <c r="L1629" s="61">
        <v>36.9</v>
      </c>
    </row>
    <row r="1630" spans="1:12">
      <c r="A1630" s="59">
        <v>120107</v>
      </c>
      <c r="B1630" s="245" t="s">
        <v>79</v>
      </c>
      <c r="C1630" s="245"/>
      <c r="D1630" s="245"/>
      <c r="E1630" s="245"/>
      <c r="F1630" s="245"/>
      <c r="G1630" s="246" t="s">
        <v>273</v>
      </c>
      <c r="H1630" s="246"/>
      <c r="I1630" s="61">
        <v>35</v>
      </c>
      <c r="J1630" s="247">
        <v>0</v>
      </c>
      <c r="K1630" s="248"/>
      <c r="L1630" s="61">
        <v>35</v>
      </c>
    </row>
    <row r="1631" spans="1:12">
      <c r="A1631" s="59">
        <v>120205</v>
      </c>
      <c r="B1631" s="245" t="s">
        <v>1750</v>
      </c>
      <c r="C1631" s="245"/>
      <c r="D1631" s="245"/>
      <c r="E1631" s="245"/>
      <c r="F1631" s="245"/>
      <c r="G1631" s="246" t="s">
        <v>273</v>
      </c>
      <c r="H1631" s="246"/>
      <c r="I1631" s="61">
        <v>40.5</v>
      </c>
      <c r="J1631" s="247">
        <v>0</v>
      </c>
      <c r="K1631" s="248"/>
      <c r="L1631" s="61">
        <v>40.5</v>
      </c>
    </row>
    <row r="1632" spans="1:12">
      <c r="A1632" s="59">
        <v>120206</v>
      </c>
      <c r="B1632" s="245" t="s">
        <v>1751</v>
      </c>
      <c r="C1632" s="245"/>
      <c r="D1632" s="245"/>
      <c r="E1632" s="245"/>
      <c r="F1632" s="245"/>
      <c r="G1632" s="246" t="s">
        <v>273</v>
      </c>
      <c r="H1632" s="246"/>
      <c r="I1632" s="61">
        <v>11.53</v>
      </c>
      <c r="J1632" s="249">
        <v>14.29</v>
      </c>
      <c r="K1632" s="248"/>
      <c r="L1632" s="61">
        <v>25.82</v>
      </c>
    </row>
    <row r="1633" spans="1:12">
      <c r="A1633" s="59">
        <v>120207</v>
      </c>
      <c r="B1633" s="245" t="s">
        <v>78</v>
      </c>
      <c r="C1633" s="245"/>
      <c r="D1633" s="245"/>
      <c r="E1633" s="245"/>
      <c r="F1633" s="245"/>
      <c r="G1633" s="246" t="s">
        <v>273</v>
      </c>
      <c r="H1633" s="246"/>
      <c r="I1633" s="60">
        <v>5.9</v>
      </c>
      <c r="J1633" s="247">
        <v>6.99</v>
      </c>
      <c r="K1633" s="248"/>
      <c r="L1633" s="61">
        <v>12.89</v>
      </c>
    </row>
    <row r="1634" spans="1:12">
      <c r="A1634" s="59">
        <v>120208</v>
      </c>
      <c r="B1634" s="245" t="s">
        <v>80</v>
      </c>
      <c r="C1634" s="245"/>
      <c r="D1634" s="245"/>
      <c r="E1634" s="245"/>
      <c r="F1634" s="245"/>
      <c r="G1634" s="246" t="s">
        <v>273</v>
      </c>
      <c r="H1634" s="246"/>
      <c r="I1634" s="61">
        <v>22</v>
      </c>
      <c r="J1634" s="247">
        <v>0</v>
      </c>
      <c r="K1634" s="248"/>
      <c r="L1634" s="61">
        <v>22</v>
      </c>
    </row>
    <row r="1635" spans="1:12">
      <c r="A1635" s="59">
        <v>120209</v>
      </c>
      <c r="B1635" s="245" t="s">
        <v>81</v>
      </c>
      <c r="C1635" s="245"/>
      <c r="D1635" s="245"/>
      <c r="E1635" s="245"/>
      <c r="F1635" s="245"/>
      <c r="G1635" s="246" t="s">
        <v>273</v>
      </c>
      <c r="H1635" s="246"/>
      <c r="I1635" s="61">
        <v>23.67</v>
      </c>
      <c r="J1635" s="247">
        <v>0</v>
      </c>
      <c r="K1635" s="248"/>
      <c r="L1635" s="61">
        <v>23.67</v>
      </c>
    </row>
    <row r="1636" spans="1:12">
      <c r="A1636" s="59">
        <v>120210</v>
      </c>
      <c r="B1636" s="245" t="s">
        <v>1752</v>
      </c>
      <c r="C1636" s="245"/>
      <c r="D1636" s="245"/>
      <c r="E1636" s="245"/>
      <c r="F1636" s="245"/>
      <c r="G1636" s="246" t="s">
        <v>1753</v>
      </c>
      <c r="H1636" s="246"/>
      <c r="I1636" s="60">
        <v>0.13</v>
      </c>
      <c r="J1636" s="247">
        <v>0.05</v>
      </c>
      <c r="K1636" s="248"/>
      <c r="L1636" s="60">
        <v>0.18</v>
      </c>
    </row>
    <row r="1637" spans="1:12">
      <c r="A1637" s="59">
        <v>120212</v>
      </c>
      <c r="B1637" s="245" t="s">
        <v>1754</v>
      </c>
      <c r="C1637" s="245"/>
      <c r="D1637" s="245"/>
      <c r="E1637" s="245"/>
      <c r="F1637" s="245"/>
      <c r="G1637" s="246" t="s">
        <v>273</v>
      </c>
      <c r="H1637" s="246"/>
      <c r="I1637" s="61">
        <v>38.25</v>
      </c>
      <c r="J1637" s="247">
        <v>0</v>
      </c>
      <c r="K1637" s="248"/>
      <c r="L1637" s="61">
        <v>38.25</v>
      </c>
    </row>
    <row r="1638" spans="1:12">
      <c r="A1638" s="59">
        <v>120901</v>
      </c>
      <c r="B1638" s="245" t="s">
        <v>1755</v>
      </c>
      <c r="C1638" s="245"/>
      <c r="D1638" s="245"/>
      <c r="E1638" s="245"/>
      <c r="F1638" s="245"/>
      <c r="G1638" s="246" t="s">
        <v>273</v>
      </c>
      <c r="H1638" s="246"/>
      <c r="I1638" s="61">
        <v>47.07</v>
      </c>
      <c r="J1638" s="249">
        <v>21.29</v>
      </c>
      <c r="K1638" s="248"/>
      <c r="L1638" s="61">
        <v>68.36</v>
      </c>
    </row>
    <row r="1639" spans="1:12">
      <c r="A1639" s="59">
        <v>120902</v>
      </c>
      <c r="B1639" s="245" t="s">
        <v>82</v>
      </c>
      <c r="C1639" s="245"/>
      <c r="D1639" s="245"/>
      <c r="E1639" s="245"/>
      <c r="F1639" s="245"/>
      <c r="G1639" s="246" t="s">
        <v>273</v>
      </c>
      <c r="H1639" s="246"/>
      <c r="I1639" s="60">
        <v>7.03</v>
      </c>
      <c r="J1639" s="249">
        <v>14.73</v>
      </c>
      <c r="K1639" s="248"/>
      <c r="L1639" s="61">
        <v>21.76</v>
      </c>
    </row>
    <row r="1640" spans="1:12">
      <c r="A1640" s="59">
        <v>121001</v>
      </c>
      <c r="B1640" s="245" t="s">
        <v>1756</v>
      </c>
      <c r="C1640" s="245"/>
      <c r="D1640" s="245"/>
      <c r="E1640" s="245"/>
      <c r="F1640" s="245"/>
      <c r="G1640" s="246" t="s">
        <v>273</v>
      </c>
      <c r="H1640" s="246"/>
      <c r="I1640" s="60">
        <v>9.3699999999999992</v>
      </c>
      <c r="J1640" s="247">
        <v>1.67</v>
      </c>
      <c r="K1640" s="248"/>
      <c r="L1640" s="61">
        <v>11.04</v>
      </c>
    </row>
    <row r="1641" spans="1:12">
      <c r="A1641" s="59">
        <v>121101</v>
      </c>
      <c r="B1641" s="245" t="s">
        <v>1757</v>
      </c>
      <c r="C1641" s="245"/>
      <c r="D1641" s="245"/>
      <c r="E1641" s="245"/>
      <c r="F1641" s="245"/>
      <c r="G1641" s="246" t="s">
        <v>273</v>
      </c>
      <c r="H1641" s="246"/>
      <c r="I1641" s="60">
        <v>9.3699999999999992</v>
      </c>
      <c r="J1641" s="247">
        <v>1.72</v>
      </c>
      <c r="K1641" s="248"/>
      <c r="L1641" s="61">
        <v>11.09</v>
      </c>
    </row>
    <row r="1642" spans="1:12">
      <c r="A1642" s="59">
        <v>121105</v>
      </c>
      <c r="B1642" s="245" t="s">
        <v>1758</v>
      </c>
      <c r="C1642" s="245"/>
      <c r="D1642" s="245"/>
      <c r="E1642" s="245"/>
      <c r="F1642" s="245"/>
      <c r="G1642" s="246" t="s">
        <v>273</v>
      </c>
      <c r="H1642" s="246"/>
      <c r="I1642" s="60">
        <v>6.79</v>
      </c>
      <c r="J1642" s="247">
        <v>2.4700000000000002</v>
      </c>
      <c r="K1642" s="248"/>
      <c r="L1642" s="60">
        <v>9.26</v>
      </c>
    </row>
    <row r="1643" spans="1:12">
      <c r="A1643" s="58">
        <v>175</v>
      </c>
      <c r="B1643" s="251" t="s">
        <v>1759</v>
      </c>
      <c r="C1643" s="251"/>
      <c r="D1643" s="251"/>
      <c r="E1643" s="251"/>
      <c r="F1643" s="251"/>
      <c r="G1643" s="252"/>
      <c r="H1643" s="251"/>
      <c r="I1643" s="253"/>
      <c r="J1643" s="253"/>
      <c r="K1643" s="251"/>
      <c r="L1643" s="253"/>
    </row>
    <row r="1644" spans="1:12">
      <c r="A1644" s="59">
        <v>130000</v>
      </c>
      <c r="B1644" s="245" t="s">
        <v>1760</v>
      </c>
      <c r="C1644" s="245"/>
      <c r="D1644" s="245"/>
      <c r="E1644" s="245"/>
      <c r="F1644" s="245"/>
      <c r="G1644" s="246"/>
      <c r="H1644" s="246"/>
      <c r="I1644" s="60">
        <v>0</v>
      </c>
      <c r="J1644" s="247">
        <v>0</v>
      </c>
      <c r="K1644" s="248"/>
      <c r="L1644" s="60">
        <v>0</v>
      </c>
    </row>
    <row r="1645" spans="1:12">
      <c r="A1645" s="59">
        <v>130103</v>
      </c>
      <c r="B1645" s="245" t="s">
        <v>1761</v>
      </c>
      <c r="C1645" s="245"/>
      <c r="D1645" s="245"/>
      <c r="E1645" s="245"/>
      <c r="F1645" s="245"/>
      <c r="G1645" s="246" t="s">
        <v>273</v>
      </c>
      <c r="H1645" s="246"/>
      <c r="I1645" s="61">
        <v>15.69</v>
      </c>
      <c r="J1645" s="247">
        <v>3.06</v>
      </c>
      <c r="K1645" s="248"/>
      <c r="L1645" s="61">
        <v>18.75</v>
      </c>
    </row>
    <row r="1646" spans="1:12">
      <c r="A1646" s="59">
        <v>130107</v>
      </c>
      <c r="B1646" s="245" t="s">
        <v>1762</v>
      </c>
      <c r="C1646" s="245"/>
      <c r="D1646" s="245"/>
      <c r="E1646" s="245"/>
      <c r="F1646" s="245"/>
      <c r="G1646" s="246" t="s">
        <v>273</v>
      </c>
      <c r="H1646" s="246"/>
      <c r="I1646" s="61">
        <v>12.45</v>
      </c>
      <c r="J1646" s="249">
        <v>12.66</v>
      </c>
      <c r="K1646" s="248"/>
      <c r="L1646" s="61">
        <v>25.11</v>
      </c>
    </row>
    <row r="1647" spans="1:12">
      <c r="A1647" s="59">
        <v>130150</v>
      </c>
      <c r="B1647" s="245" t="s">
        <v>1763</v>
      </c>
      <c r="C1647" s="245"/>
      <c r="D1647" s="245"/>
      <c r="E1647" s="245"/>
      <c r="F1647" s="245"/>
      <c r="G1647" s="246" t="s">
        <v>273</v>
      </c>
      <c r="H1647" s="246"/>
      <c r="I1647" s="61">
        <v>19.43</v>
      </c>
      <c r="J1647" s="247">
        <v>9.57</v>
      </c>
      <c r="K1647" s="248"/>
      <c r="L1647" s="61">
        <v>29</v>
      </c>
    </row>
    <row r="1648" spans="1:12">
      <c r="A1648" s="59">
        <v>130152</v>
      </c>
      <c r="B1648" s="245" t="s">
        <v>1764</v>
      </c>
      <c r="C1648" s="245"/>
      <c r="D1648" s="245"/>
      <c r="E1648" s="245"/>
      <c r="F1648" s="245"/>
      <c r="G1648" s="246" t="s">
        <v>273</v>
      </c>
      <c r="H1648" s="246"/>
      <c r="I1648" s="60">
        <v>2.6</v>
      </c>
      <c r="J1648" s="249">
        <v>14.33</v>
      </c>
      <c r="K1648" s="248"/>
      <c r="L1648" s="61">
        <v>16.93</v>
      </c>
    </row>
    <row r="1649" spans="1:12">
      <c r="A1649" s="59">
        <v>130160</v>
      </c>
      <c r="B1649" s="245" t="s">
        <v>1765</v>
      </c>
      <c r="C1649" s="245"/>
      <c r="D1649" s="245"/>
      <c r="E1649" s="245"/>
      <c r="F1649" s="245"/>
      <c r="G1649" s="246" t="s">
        <v>292</v>
      </c>
      <c r="H1649" s="246"/>
      <c r="I1649" s="62">
        <v>487.56</v>
      </c>
      <c r="J1649" s="250">
        <v>421.94</v>
      </c>
      <c r="K1649" s="248"/>
      <c r="L1649" s="62">
        <v>909.5</v>
      </c>
    </row>
    <row r="1650" spans="1:12">
      <c r="A1650" s="58">
        <v>176</v>
      </c>
      <c r="B1650" s="251" t="s">
        <v>1766</v>
      </c>
      <c r="C1650" s="251"/>
      <c r="D1650" s="251"/>
      <c r="E1650" s="251"/>
      <c r="F1650" s="251"/>
      <c r="G1650" s="252"/>
      <c r="H1650" s="251"/>
      <c r="I1650" s="253"/>
      <c r="J1650" s="253"/>
      <c r="K1650" s="251"/>
      <c r="L1650" s="253"/>
    </row>
    <row r="1651" spans="1:12">
      <c r="A1651" s="59">
        <v>140000</v>
      </c>
      <c r="B1651" s="245" t="s">
        <v>1766</v>
      </c>
      <c r="C1651" s="245"/>
      <c r="D1651" s="245"/>
      <c r="E1651" s="245"/>
      <c r="F1651" s="245"/>
      <c r="G1651" s="246"/>
      <c r="H1651" s="246"/>
      <c r="I1651" s="60">
        <v>0</v>
      </c>
      <c r="J1651" s="247">
        <v>0</v>
      </c>
      <c r="K1651" s="248"/>
      <c r="L1651" s="60">
        <v>0</v>
      </c>
    </row>
    <row r="1652" spans="1:12">
      <c r="A1652" s="59">
        <v>140101</v>
      </c>
      <c r="B1652" s="245" t="s">
        <v>1767</v>
      </c>
      <c r="C1652" s="245"/>
      <c r="D1652" s="245"/>
      <c r="E1652" s="245"/>
      <c r="F1652" s="245"/>
      <c r="G1652" s="246" t="s">
        <v>273</v>
      </c>
      <c r="H1652" s="246"/>
      <c r="I1652" s="61">
        <v>64.88</v>
      </c>
      <c r="J1652" s="249">
        <v>29.2</v>
      </c>
      <c r="K1652" s="248"/>
      <c r="L1652" s="61">
        <v>94.08</v>
      </c>
    </row>
    <row r="1653" spans="1:12">
      <c r="A1653" s="59">
        <v>140102</v>
      </c>
      <c r="B1653" s="245" t="s">
        <v>1768</v>
      </c>
      <c r="C1653" s="245"/>
      <c r="D1653" s="245"/>
      <c r="E1653" s="245"/>
      <c r="F1653" s="245"/>
      <c r="G1653" s="246" t="s">
        <v>273</v>
      </c>
      <c r="H1653" s="246"/>
      <c r="I1653" s="61">
        <v>67.61</v>
      </c>
      <c r="J1653" s="249">
        <v>36.5</v>
      </c>
      <c r="K1653" s="248"/>
      <c r="L1653" s="62">
        <v>104.11</v>
      </c>
    </row>
    <row r="1654" spans="1:12">
      <c r="A1654" s="59">
        <v>140103</v>
      </c>
      <c r="B1654" s="245" t="s">
        <v>1769</v>
      </c>
      <c r="C1654" s="245"/>
      <c r="D1654" s="245"/>
      <c r="E1654" s="245"/>
      <c r="F1654" s="245"/>
      <c r="G1654" s="246" t="s">
        <v>273</v>
      </c>
      <c r="H1654" s="246"/>
      <c r="I1654" s="61">
        <v>72.819999999999993</v>
      </c>
      <c r="J1654" s="249">
        <v>43.79</v>
      </c>
      <c r="K1654" s="248"/>
      <c r="L1654" s="62">
        <v>116.61</v>
      </c>
    </row>
    <row r="1655" spans="1:12">
      <c r="A1655" s="59">
        <v>140111</v>
      </c>
      <c r="B1655" s="245" t="s">
        <v>1770</v>
      </c>
      <c r="C1655" s="245"/>
      <c r="D1655" s="245"/>
      <c r="E1655" s="245"/>
      <c r="F1655" s="245"/>
      <c r="G1655" s="246" t="s">
        <v>273</v>
      </c>
      <c r="H1655" s="246"/>
      <c r="I1655" s="60">
        <v>0.61</v>
      </c>
      <c r="J1655" s="249">
        <v>29.2</v>
      </c>
      <c r="K1655" s="248"/>
      <c r="L1655" s="61">
        <v>29.81</v>
      </c>
    </row>
    <row r="1656" spans="1:12">
      <c r="A1656" s="59">
        <v>140112</v>
      </c>
      <c r="B1656" s="245" t="s">
        <v>1771</v>
      </c>
      <c r="C1656" s="245"/>
      <c r="D1656" s="245"/>
      <c r="E1656" s="245"/>
      <c r="F1656" s="245"/>
      <c r="G1656" s="246" t="s">
        <v>273</v>
      </c>
      <c r="H1656" s="246"/>
      <c r="I1656" s="60">
        <v>0.61</v>
      </c>
      <c r="J1656" s="249">
        <v>36.5</v>
      </c>
      <c r="K1656" s="248"/>
      <c r="L1656" s="61">
        <v>37.11</v>
      </c>
    </row>
    <row r="1657" spans="1:12">
      <c r="A1657" s="59">
        <v>140113</v>
      </c>
      <c r="B1657" s="245" t="s">
        <v>1772</v>
      </c>
      <c r="C1657" s="245"/>
      <c r="D1657" s="245"/>
      <c r="E1657" s="245"/>
      <c r="F1657" s="245"/>
      <c r="G1657" s="246" t="s">
        <v>273</v>
      </c>
      <c r="H1657" s="246"/>
      <c r="I1657" s="60">
        <v>0.61</v>
      </c>
      <c r="J1657" s="249">
        <v>43.79</v>
      </c>
      <c r="K1657" s="248"/>
      <c r="L1657" s="61">
        <v>44.4</v>
      </c>
    </row>
    <row r="1658" spans="1:12">
      <c r="A1658" s="59">
        <v>140118</v>
      </c>
      <c r="B1658" s="245" t="s">
        <v>1773</v>
      </c>
      <c r="C1658" s="245"/>
      <c r="D1658" s="245"/>
      <c r="E1658" s="245"/>
      <c r="F1658" s="245"/>
      <c r="G1658" s="246" t="s">
        <v>273</v>
      </c>
      <c r="H1658" s="246"/>
      <c r="I1658" s="60">
        <v>0.09</v>
      </c>
      <c r="J1658" s="249">
        <v>24.33</v>
      </c>
      <c r="K1658" s="248"/>
      <c r="L1658" s="61">
        <v>24.42</v>
      </c>
    </row>
    <row r="1659" spans="1:12">
      <c r="A1659" s="59">
        <v>140119</v>
      </c>
      <c r="B1659" s="245" t="s">
        <v>1774</v>
      </c>
      <c r="C1659" s="245"/>
      <c r="D1659" s="245"/>
      <c r="E1659" s="245"/>
      <c r="F1659" s="245"/>
      <c r="G1659" s="246" t="s">
        <v>273</v>
      </c>
      <c r="H1659" s="246"/>
      <c r="I1659" s="60">
        <v>0.06</v>
      </c>
      <c r="J1659" s="249">
        <v>10.5</v>
      </c>
      <c r="K1659" s="248"/>
      <c r="L1659" s="61">
        <v>10.56</v>
      </c>
    </row>
    <row r="1660" spans="1:12">
      <c r="A1660" s="59">
        <v>140200</v>
      </c>
      <c r="B1660" s="245" t="s">
        <v>1775</v>
      </c>
      <c r="C1660" s="245"/>
      <c r="D1660" s="245"/>
      <c r="E1660" s="245"/>
      <c r="F1660" s="245"/>
      <c r="G1660" s="246" t="s">
        <v>273</v>
      </c>
      <c r="H1660" s="246"/>
      <c r="I1660" s="61">
        <v>20.22</v>
      </c>
      <c r="J1660" s="249">
        <v>10.5</v>
      </c>
      <c r="K1660" s="248"/>
      <c r="L1660" s="61">
        <v>30.72</v>
      </c>
    </row>
    <row r="1661" spans="1:12">
      <c r="A1661" s="59">
        <v>140201</v>
      </c>
      <c r="B1661" s="245" t="s">
        <v>1776</v>
      </c>
      <c r="C1661" s="245"/>
      <c r="D1661" s="245"/>
      <c r="E1661" s="245"/>
      <c r="F1661" s="245"/>
      <c r="G1661" s="246" t="s">
        <v>273</v>
      </c>
      <c r="H1661" s="246"/>
      <c r="I1661" s="61">
        <v>44.62</v>
      </c>
      <c r="J1661" s="249">
        <v>24.33</v>
      </c>
      <c r="K1661" s="248"/>
      <c r="L1661" s="61">
        <v>68.95</v>
      </c>
    </row>
    <row r="1662" spans="1:12">
      <c r="A1662" s="59">
        <v>140202</v>
      </c>
      <c r="B1662" s="245" t="s">
        <v>1777</v>
      </c>
      <c r="C1662" s="245"/>
      <c r="D1662" s="245"/>
      <c r="E1662" s="245"/>
      <c r="F1662" s="245"/>
      <c r="G1662" s="246" t="s">
        <v>273</v>
      </c>
      <c r="H1662" s="246"/>
      <c r="I1662" s="61">
        <v>24.53</v>
      </c>
      <c r="J1662" s="247">
        <v>8.76</v>
      </c>
      <c r="K1662" s="248"/>
      <c r="L1662" s="61">
        <v>33.29</v>
      </c>
    </row>
    <row r="1663" spans="1:12">
      <c r="A1663" s="59">
        <v>140203</v>
      </c>
      <c r="B1663" s="245" t="s">
        <v>1778</v>
      </c>
      <c r="C1663" s="245"/>
      <c r="D1663" s="245"/>
      <c r="E1663" s="245"/>
      <c r="F1663" s="245"/>
      <c r="G1663" s="246" t="s">
        <v>273</v>
      </c>
      <c r="H1663" s="246"/>
      <c r="I1663" s="61">
        <v>22.76</v>
      </c>
      <c r="J1663" s="247">
        <v>3.65</v>
      </c>
      <c r="K1663" s="248"/>
      <c r="L1663" s="61">
        <v>26.41</v>
      </c>
    </row>
    <row r="1664" spans="1:12">
      <c r="A1664" s="59">
        <v>140205</v>
      </c>
      <c r="B1664" s="245" t="s">
        <v>1779</v>
      </c>
      <c r="C1664" s="245"/>
      <c r="D1664" s="245"/>
      <c r="E1664" s="245"/>
      <c r="F1664" s="245"/>
      <c r="G1664" s="246" t="s">
        <v>273</v>
      </c>
      <c r="H1664" s="246"/>
      <c r="I1664" s="60">
        <v>8.39</v>
      </c>
      <c r="J1664" s="247">
        <v>4.38</v>
      </c>
      <c r="K1664" s="248"/>
      <c r="L1664" s="61">
        <v>12.77</v>
      </c>
    </row>
    <row r="1665" spans="1:12">
      <c r="A1665" s="59">
        <v>140206</v>
      </c>
      <c r="B1665" s="245" t="s">
        <v>1780</v>
      </c>
      <c r="C1665" s="245"/>
      <c r="D1665" s="245"/>
      <c r="E1665" s="245"/>
      <c r="F1665" s="245"/>
      <c r="G1665" s="246" t="s">
        <v>383</v>
      </c>
      <c r="H1665" s="246"/>
      <c r="I1665" s="61">
        <v>11.5</v>
      </c>
      <c r="J1665" s="247">
        <v>5.17</v>
      </c>
      <c r="K1665" s="248"/>
      <c r="L1665" s="61">
        <v>16.670000000000002</v>
      </c>
    </row>
    <row r="1666" spans="1:12">
      <c r="A1666" s="59">
        <v>140301</v>
      </c>
      <c r="B1666" s="245" t="s">
        <v>1781</v>
      </c>
      <c r="C1666" s="245"/>
      <c r="D1666" s="245"/>
      <c r="E1666" s="245"/>
      <c r="F1666" s="245"/>
      <c r="G1666" s="246" t="s">
        <v>273</v>
      </c>
      <c r="H1666" s="246"/>
      <c r="I1666" s="60">
        <v>4.75</v>
      </c>
      <c r="J1666" s="247">
        <v>1.42</v>
      </c>
      <c r="K1666" s="248"/>
      <c r="L1666" s="60">
        <v>6.17</v>
      </c>
    </row>
    <row r="1667" spans="1:12">
      <c r="A1667" s="58">
        <v>177</v>
      </c>
      <c r="B1667" s="251" t="s">
        <v>1782</v>
      </c>
      <c r="C1667" s="251"/>
      <c r="D1667" s="251"/>
      <c r="E1667" s="251"/>
      <c r="F1667" s="251"/>
      <c r="G1667" s="252"/>
      <c r="H1667" s="251"/>
      <c r="I1667" s="253"/>
      <c r="J1667" s="253"/>
      <c r="K1667" s="251"/>
      <c r="L1667" s="253"/>
    </row>
    <row r="1668" spans="1:12">
      <c r="A1668" s="59">
        <v>150000</v>
      </c>
      <c r="B1668" s="245" t="s">
        <v>1783</v>
      </c>
      <c r="C1668" s="245"/>
      <c r="D1668" s="245"/>
      <c r="E1668" s="245"/>
      <c r="F1668" s="245"/>
      <c r="G1668" s="246"/>
      <c r="H1668" s="246"/>
      <c r="I1668" s="60">
        <v>0</v>
      </c>
      <c r="J1668" s="247">
        <v>0</v>
      </c>
      <c r="K1668" s="248"/>
      <c r="L1668" s="60">
        <v>0</v>
      </c>
    </row>
    <row r="1669" spans="1:12" ht="22.5" customHeight="1">
      <c r="A1669" s="59">
        <v>150103</v>
      </c>
      <c r="B1669" s="245" t="s">
        <v>151</v>
      </c>
      <c r="C1669" s="245"/>
      <c r="D1669" s="245"/>
      <c r="E1669" s="245"/>
      <c r="F1669" s="245"/>
      <c r="G1669" s="246" t="s">
        <v>412</v>
      </c>
      <c r="H1669" s="246"/>
      <c r="I1669" s="60">
        <v>9</v>
      </c>
      <c r="J1669" s="247">
        <v>0</v>
      </c>
      <c r="K1669" s="248"/>
      <c r="L1669" s="60">
        <v>9</v>
      </c>
    </row>
    <row r="1670" spans="1:12">
      <c r="A1670" s="59">
        <v>150203</v>
      </c>
      <c r="B1670" s="245" t="s">
        <v>1784</v>
      </c>
      <c r="C1670" s="245"/>
      <c r="D1670" s="245"/>
      <c r="E1670" s="245"/>
      <c r="F1670" s="245"/>
      <c r="G1670" s="246" t="s">
        <v>281</v>
      </c>
      <c r="H1670" s="246"/>
      <c r="I1670" s="62">
        <v>124.14</v>
      </c>
      <c r="J1670" s="247">
        <v>0</v>
      </c>
      <c r="K1670" s="248"/>
      <c r="L1670" s="62">
        <v>124.14</v>
      </c>
    </row>
    <row r="1671" spans="1:12">
      <c r="A1671" s="59">
        <v>150204</v>
      </c>
      <c r="B1671" s="245" t="s">
        <v>152</v>
      </c>
      <c r="C1671" s="245"/>
      <c r="D1671" s="245"/>
      <c r="E1671" s="245"/>
      <c r="F1671" s="245"/>
      <c r="G1671" s="246" t="s">
        <v>412</v>
      </c>
      <c r="H1671" s="246"/>
      <c r="I1671" s="60">
        <v>8.5500000000000007</v>
      </c>
      <c r="J1671" s="247">
        <v>0</v>
      </c>
      <c r="K1671" s="248"/>
      <c r="L1671" s="60">
        <v>8.5500000000000007</v>
      </c>
    </row>
    <row r="1672" spans="1:12">
      <c r="A1672" s="58">
        <v>178</v>
      </c>
      <c r="B1672" s="251" t="s">
        <v>95</v>
      </c>
      <c r="C1672" s="251"/>
      <c r="D1672" s="251"/>
      <c r="E1672" s="251"/>
      <c r="F1672" s="251"/>
      <c r="G1672" s="252"/>
      <c r="H1672" s="251"/>
      <c r="I1672" s="253"/>
      <c r="J1672" s="253"/>
      <c r="K1672" s="251"/>
      <c r="L1672" s="253"/>
    </row>
    <row r="1673" spans="1:12">
      <c r="A1673" s="59">
        <v>160000</v>
      </c>
      <c r="B1673" s="245" t="s">
        <v>95</v>
      </c>
      <c r="C1673" s="245"/>
      <c r="D1673" s="245"/>
      <c r="E1673" s="245"/>
      <c r="F1673" s="245"/>
      <c r="G1673" s="246"/>
      <c r="H1673" s="246"/>
      <c r="I1673" s="60">
        <v>0</v>
      </c>
      <c r="J1673" s="247">
        <v>0</v>
      </c>
      <c r="K1673" s="248"/>
      <c r="L1673" s="60">
        <v>0</v>
      </c>
    </row>
    <row r="1674" spans="1:12">
      <c r="A1674" s="59">
        <v>160301</v>
      </c>
      <c r="B1674" s="245" t="s">
        <v>1785</v>
      </c>
      <c r="C1674" s="245"/>
      <c r="D1674" s="245"/>
      <c r="E1674" s="245"/>
      <c r="F1674" s="245"/>
      <c r="G1674" s="246" t="s">
        <v>273</v>
      </c>
      <c r="H1674" s="246"/>
      <c r="I1674" s="61">
        <v>41.72</v>
      </c>
      <c r="J1674" s="247">
        <v>6.8</v>
      </c>
      <c r="K1674" s="248"/>
      <c r="L1674" s="61">
        <v>48.52</v>
      </c>
    </row>
    <row r="1675" spans="1:12">
      <c r="A1675" s="59">
        <v>160302</v>
      </c>
      <c r="B1675" s="245" t="s">
        <v>1786</v>
      </c>
      <c r="C1675" s="245"/>
      <c r="D1675" s="245"/>
      <c r="E1675" s="245"/>
      <c r="F1675" s="245"/>
      <c r="G1675" s="246" t="s">
        <v>301</v>
      </c>
      <c r="H1675" s="246"/>
      <c r="I1675" s="61">
        <v>10.99</v>
      </c>
      <c r="J1675" s="249">
        <v>13.37</v>
      </c>
      <c r="K1675" s="248"/>
      <c r="L1675" s="61">
        <v>24.36</v>
      </c>
    </row>
    <row r="1676" spans="1:12">
      <c r="A1676" s="59">
        <v>160401</v>
      </c>
      <c r="B1676" s="245" t="s">
        <v>1787</v>
      </c>
      <c r="C1676" s="245"/>
      <c r="D1676" s="245"/>
      <c r="E1676" s="245"/>
      <c r="F1676" s="245"/>
      <c r="G1676" s="246" t="s">
        <v>273</v>
      </c>
      <c r="H1676" s="246"/>
      <c r="I1676" s="61">
        <v>18</v>
      </c>
      <c r="J1676" s="247">
        <v>4.24</v>
      </c>
      <c r="K1676" s="248"/>
      <c r="L1676" s="61">
        <v>22.24</v>
      </c>
    </row>
    <row r="1677" spans="1:12">
      <c r="A1677" s="59">
        <v>160402</v>
      </c>
      <c r="B1677" s="245" t="s">
        <v>1788</v>
      </c>
      <c r="C1677" s="245"/>
      <c r="D1677" s="245"/>
      <c r="E1677" s="245"/>
      <c r="F1677" s="245"/>
      <c r="G1677" s="246" t="s">
        <v>301</v>
      </c>
      <c r="H1677" s="246"/>
      <c r="I1677" s="60">
        <v>7.99</v>
      </c>
      <c r="J1677" s="249">
        <v>13.37</v>
      </c>
      <c r="K1677" s="248"/>
      <c r="L1677" s="61">
        <v>21.36</v>
      </c>
    </row>
    <row r="1678" spans="1:12">
      <c r="A1678" s="59">
        <v>160403</v>
      </c>
      <c r="B1678" s="245" t="s">
        <v>1789</v>
      </c>
      <c r="C1678" s="245"/>
      <c r="D1678" s="245"/>
      <c r="E1678" s="245"/>
      <c r="F1678" s="245"/>
      <c r="G1678" s="246" t="s">
        <v>301</v>
      </c>
      <c r="H1678" s="246"/>
      <c r="I1678" s="60">
        <v>2.29</v>
      </c>
      <c r="J1678" s="247">
        <v>7.36</v>
      </c>
      <c r="K1678" s="248"/>
      <c r="L1678" s="60">
        <v>9.65</v>
      </c>
    </row>
    <row r="1679" spans="1:12">
      <c r="A1679" s="59">
        <v>160404</v>
      </c>
      <c r="B1679" s="245" t="s">
        <v>1790</v>
      </c>
      <c r="C1679" s="245"/>
      <c r="D1679" s="245"/>
      <c r="E1679" s="245"/>
      <c r="F1679" s="245"/>
      <c r="G1679" s="246" t="s">
        <v>383</v>
      </c>
      <c r="H1679" s="246"/>
      <c r="I1679" s="60">
        <v>0.25</v>
      </c>
      <c r="J1679" s="247">
        <v>9.1199999999999992</v>
      </c>
      <c r="K1679" s="248"/>
      <c r="L1679" s="60">
        <v>9.3699999999999992</v>
      </c>
    </row>
    <row r="1680" spans="1:12">
      <c r="A1680" s="59">
        <v>160421</v>
      </c>
      <c r="B1680" s="245" t="s">
        <v>1791</v>
      </c>
      <c r="C1680" s="245"/>
      <c r="D1680" s="245"/>
      <c r="E1680" s="245"/>
      <c r="F1680" s="245"/>
      <c r="G1680" s="246" t="s">
        <v>273</v>
      </c>
      <c r="H1680" s="246"/>
      <c r="I1680" s="60">
        <v>0</v>
      </c>
      <c r="J1680" s="247">
        <v>4.24</v>
      </c>
      <c r="K1680" s="248"/>
      <c r="L1680" s="60">
        <v>4.24</v>
      </c>
    </row>
    <row r="1681" spans="1:12">
      <c r="A1681" s="59">
        <v>160501</v>
      </c>
      <c r="B1681" s="245" t="s">
        <v>1792</v>
      </c>
      <c r="C1681" s="245"/>
      <c r="D1681" s="245"/>
      <c r="E1681" s="245"/>
      <c r="F1681" s="245"/>
      <c r="G1681" s="246" t="s">
        <v>273</v>
      </c>
      <c r="H1681" s="246"/>
      <c r="I1681" s="61">
        <v>20.03</v>
      </c>
      <c r="J1681" s="247">
        <v>5.35</v>
      </c>
      <c r="K1681" s="248"/>
      <c r="L1681" s="61">
        <v>25.38</v>
      </c>
    </row>
    <row r="1682" spans="1:12">
      <c r="A1682" s="59">
        <v>160502</v>
      </c>
      <c r="B1682" s="245" t="s">
        <v>1793</v>
      </c>
      <c r="C1682" s="245"/>
      <c r="D1682" s="245"/>
      <c r="E1682" s="245"/>
      <c r="F1682" s="245"/>
      <c r="G1682" s="246" t="s">
        <v>301</v>
      </c>
      <c r="H1682" s="246"/>
      <c r="I1682" s="61">
        <v>29.37</v>
      </c>
      <c r="J1682" s="247">
        <v>2.92</v>
      </c>
      <c r="K1682" s="248"/>
      <c r="L1682" s="61">
        <v>32.29</v>
      </c>
    </row>
    <row r="1683" spans="1:12">
      <c r="A1683" s="59">
        <v>160600</v>
      </c>
      <c r="B1683" s="245" t="s">
        <v>97</v>
      </c>
      <c r="C1683" s="245"/>
      <c r="D1683" s="245"/>
      <c r="E1683" s="245"/>
      <c r="F1683" s="245"/>
      <c r="G1683" s="246" t="s">
        <v>273</v>
      </c>
      <c r="H1683" s="246"/>
      <c r="I1683" s="61">
        <v>16.7</v>
      </c>
      <c r="J1683" s="249">
        <v>40.229999999999997</v>
      </c>
      <c r="K1683" s="248"/>
      <c r="L1683" s="61">
        <v>56.93</v>
      </c>
    </row>
    <row r="1684" spans="1:12">
      <c r="A1684" s="59">
        <v>160601</v>
      </c>
      <c r="B1684" s="245" t="s">
        <v>97</v>
      </c>
      <c r="C1684" s="245"/>
      <c r="D1684" s="245"/>
      <c r="E1684" s="245"/>
      <c r="F1684" s="245"/>
      <c r="G1684" s="246" t="s">
        <v>301</v>
      </c>
      <c r="H1684" s="246"/>
      <c r="I1684" s="61">
        <v>10.02</v>
      </c>
      <c r="J1684" s="249">
        <v>24.14</v>
      </c>
      <c r="K1684" s="248"/>
      <c r="L1684" s="61">
        <v>34.159999999999997</v>
      </c>
    </row>
    <row r="1685" spans="1:12">
      <c r="A1685" s="59">
        <v>160602</v>
      </c>
      <c r="B1685" s="245" t="s">
        <v>98</v>
      </c>
      <c r="C1685" s="245"/>
      <c r="D1685" s="245"/>
      <c r="E1685" s="245"/>
      <c r="F1685" s="245"/>
      <c r="G1685" s="246" t="s">
        <v>301</v>
      </c>
      <c r="H1685" s="246"/>
      <c r="I1685" s="60">
        <v>7.43</v>
      </c>
      <c r="J1685" s="249">
        <v>12.17</v>
      </c>
      <c r="K1685" s="248"/>
      <c r="L1685" s="61">
        <v>19.600000000000001</v>
      </c>
    </row>
    <row r="1686" spans="1:12">
      <c r="A1686" s="59">
        <v>160603</v>
      </c>
      <c r="B1686" s="245" t="s">
        <v>98</v>
      </c>
      <c r="C1686" s="245"/>
      <c r="D1686" s="245"/>
      <c r="E1686" s="245"/>
      <c r="F1686" s="245"/>
      <c r="G1686" s="246" t="s">
        <v>273</v>
      </c>
      <c r="H1686" s="246"/>
      <c r="I1686" s="61">
        <v>27.76</v>
      </c>
      <c r="J1686" s="249">
        <v>30.41</v>
      </c>
      <c r="K1686" s="248"/>
      <c r="L1686" s="61">
        <v>58.17</v>
      </c>
    </row>
    <row r="1687" spans="1:12">
      <c r="A1687" s="59">
        <v>160801</v>
      </c>
      <c r="B1687" s="245" t="s">
        <v>1794</v>
      </c>
      <c r="C1687" s="245"/>
      <c r="D1687" s="245"/>
      <c r="E1687" s="245"/>
      <c r="F1687" s="245"/>
      <c r="G1687" s="246" t="s">
        <v>273</v>
      </c>
      <c r="H1687" s="246"/>
      <c r="I1687" s="61">
        <v>77.53</v>
      </c>
      <c r="J1687" s="249">
        <v>10.7</v>
      </c>
      <c r="K1687" s="248"/>
      <c r="L1687" s="61">
        <v>88.23</v>
      </c>
    </row>
    <row r="1688" spans="1:12">
      <c r="A1688" s="59">
        <v>160901</v>
      </c>
      <c r="B1688" s="245" t="s">
        <v>1795</v>
      </c>
      <c r="C1688" s="245"/>
      <c r="D1688" s="245"/>
      <c r="E1688" s="245"/>
      <c r="F1688" s="245"/>
      <c r="G1688" s="246" t="s">
        <v>273</v>
      </c>
      <c r="H1688" s="246"/>
      <c r="I1688" s="61">
        <v>74.78</v>
      </c>
      <c r="J1688" s="249">
        <v>13.38</v>
      </c>
      <c r="K1688" s="248"/>
      <c r="L1688" s="61">
        <v>88.16</v>
      </c>
    </row>
    <row r="1689" spans="1:12">
      <c r="A1689" s="59">
        <v>160905</v>
      </c>
      <c r="B1689" s="245" t="s">
        <v>1796</v>
      </c>
      <c r="C1689" s="245"/>
      <c r="D1689" s="245"/>
      <c r="E1689" s="245"/>
      <c r="F1689" s="245"/>
      <c r="G1689" s="246" t="s">
        <v>273</v>
      </c>
      <c r="H1689" s="246"/>
      <c r="I1689" s="61">
        <v>25.8</v>
      </c>
      <c r="J1689" s="247">
        <v>3.89</v>
      </c>
      <c r="K1689" s="248"/>
      <c r="L1689" s="61">
        <v>29.69</v>
      </c>
    </row>
    <row r="1690" spans="1:12">
      <c r="A1690" s="59">
        <v>160906</v>
      </c>
      <c r="B1690" s="245" t="s">
        <v>1797</v>
      </c>
      <c r="C1690" s="245"/>
      <c r="D1690" s="245"/>
      <c r="E1690" s="245"/>
      <c r="F1690" s="245"/>
      <c r="G1690" s="246" t="s">
        <v>273</v>
      </c>
      <c r="H1690" s="246"/>
      <c r="I1690" s="61">
        <v>37.04</v>
      </c>
      <c r="J1690" s="247">
        <v>3.89</v>
      </c>
      <c r="K1690" s="248"/>
      <c r="L1690" s="61">
        <v>40.93</v>
      </c>
    </row>
    <row r="1691" spans="1:12">
      <c r="A1691" s="59">
        <v>160907</v>
      </c>
      <c r="B1691" s="245" t="s">
        <v>1798</v>
      </c>
      <c r="C1691" s="245"/>
      <c r="D1691" s="245"/>
      <c r="E1691" s="245"/>
      <c r="F1691" s="245"/>
      <c r="G1691" s="246" t="s">
        <v>273</v>
      </c>
      <c r="H1691" s="246"/>
      <c r="I1691" s="61">
        <v>35.28</v>
      </c>
      <c r="J1691" s="249">
        <v>24.86</v>
      </c>
      <c r="K1691" s="248"/>
      <c r="L1691" s="61">
        <v>60.14</v>
      </c>
    </row>
    <row r="1692" spans="1:12">
      <c r="A1692" s="59">
        <v>160908</v>
      </c>
      <c r="B1692" s="245" t="s">
        <v>1799</v>
      </c>
      <c r="C1692" s="245"/>
      <c r="D1692" s="245"/>
      <c r="E1692" s="245"/>
      <c r="F1692" s="245"/>
      <c r="G1692" s="246" t="s">
        <v>273</v>
      </c>
      <c r="H1692" s="246"/>
      <c r="I1692" s="60">
        <v>1.4</v>
      </c>
      <c r="J1692" s="247">
        <v>5.2</v>
      </c>
      <c r="K1692" s="248"/>
      <c r="L1692" s="60">
        <v>6.6</v>
      </c>
    </row>
    <row r="1693" spans="1:12">
      <c r="A1693" s="59">
        <v>160909</v>
      </c>
      <c r="B1693" s="245" t="s">
        <v>1800</v>
      </c>
      <c r="C1693" s="245"/>
      <c r="D1693" s="245"/>
      <c r="E1693" s="245"/>
      <c r="F1693" s="245"/>
      <c r="G1693" s="246" t="s">
        <v>273</v>
      </c>
      <c r="H1693" s="246"/>
      <c r="I1693" s="61">
        <v>39.42</v>
      </c>
      <c r="J1693" s="247">
        <v>8.52</v>
      </c>
      <c r="K1693" s="248"/>
      <c r="L1693" s="61">
        <v>47.94</v>
      </c>
    </row>
    <row r="1694" spans="1:12">
      <c r="A1694" s="59">
        <v>160910</v>
      </c>
      <c r="B1694" s="245" t="s">
        <v>1801</v>
      </c>
      <c r="C1694" s="245"/>
      <c r="D1694" s="245"/>
      <c r="E1694" s="245"/>
      <c r="F1694" s="245"/>
      <c r="G1694" s="246" t="s">
        <v>273</v>
      </c>
      <c r="H1694" s="246"/>
      <c r="I1694" s="61">
        <v>30.67</v>
      </c>
      <c r="J1694" s="247">
        <v>8.52</v>
      </c>
      <c r="K1694" s="248"/>
      <c r="L1694" s="61">
        <v>39.19</v>
      </c>
    </row>
    <row r="1695" spans="1:12">
      <c r="A1695" s="59">
        <v>160911</v>
      </c>
      <c r="B1695" s="245" t="s">
        <v>1802</v>
      </c>
      <c r="C1695" s="245"/>
      <c r="D1695" s="245"/>
      <c r="E1695" s="245"/>
      <c r="F1695" s="245"/>
      <c r="G1695" s="246" t="s">
        <v>273</v>
      </c>
      <c r="H1695" s="246"/>
      <c r="I1695" s="61">
        <v>57.24</v>
      </c>
      <c r="J1695" s="247">
        <v>3.89</v>
      </c>
      <c r="K1695" s="248"/>
      <c r="L1695" s="61">
        <v>61.13</v>
      </c>
    </row>
    <row r="1696" spans="1:12">
      <c r="A1696" s="59">
        <v>160963</v>
      </c>
      <c r="B1696" s="245" t="s">
        <v>1803</v>
      </c>
      <c r="C1696" s="245"/>
      <c r="D1696" s="245"/>
      <c r="E1696" s="245"/>
      <c r="F1696" s="245"/>
      <c r="G1696" s="246" t="s">
        <v>383</v>
      </c>
      <c r="H1696" s="246"/>
      <c r="I1696" s="61">
        <v>16.34</v>
      </c>
      <c r="J1696" s="247">
        <v>1.95</v>
      </c>
      <c r="K1696" s="248"/>
      <c r="L1696" s="61">
        <v>18.29</v>
      </c>
    </row>
    <row r="1697" spans="1:12">
      <c r="A1697" s="59">
        <v>160964</v>
      </c>
      <c r="B1697" s="245" t="s">
        <v>1804</v>
      </c>
      <c r="C1697" s="245"/>
      <c r="D1697" s="245"/>
      <c r="E1697" s="245"/>
      <c r="F1697" s="245"/>
      <c r="G1697" s="246" t="s">
        <v>301</v>
      </c>
      <c r="H1697" s="246"/>
      <c r="I1697" s="61">
        <v>17.96</v>
      </c>
      <c r="J1697" s="247">
        <v>1.95</v>
      </c>
      <c r="K1697" s="248"/>
      <c r="L1697" s="61">
        <v>19.91</v>
      </c>
    </row>
    <row r="1698" spans="1:12">
      <c r="A1698" s="59">
        <v>160965</v>
      </c>
      <c r="B1698" s="245" t="s">
        <v>1805</v>
      </c>
      <c r="C1698" s="245"/>
      <c r="D1698" s="245"/>
      <c r="E1698" s="245"/>
      <c r="F1698" s="245"/>
      <c r="G1698" s="246" t="s">
        <v>301</v>
      </c>
      <c r="H1698" s="246"/>
      <c r="I1698" s="61">
        <v>12.27</v>
      </c>
      <c r="J1698" s="247">
        <v>1.95</v>
      </c>
      <c r="K1698" s="248"/>
      <c r="L1698" s="61">
        <v>14.22</v>
      </c>
    </row>
    <row r="1699" spans="1:12">
      <c r="A1699" s="59">
        <v>160966</v>
      </c>
      <c r="B1699" s="245" t="s">
        <v>1806</v>
      </c>
      <c r="C1699" s="245"/>
      <c r="D1699" s="245"/>
      <c r="E1699" s="245"/>
      <c r="F1699" s="245"/>
      <c r="G1699" s="246" t="s">
        <v>273</v>
      </c>
      <c r="H1699" s="246"/>
      <c r="I1699" s="61">
        <v>26.42</v>
      </c>
      <c r="J1699" s="247">
        <v>3.89</v>
      </c>
      <c r="K1699" s="248"/>
      <c r="L1699" s="61">
        <v>30.31</v>
      </c>
    </row>
    <row r="1700" spans="1:12">
      <c r="A1700" s="59">
        <v>160967</v>
      </c>
      <c r="B1700" s="245" t="s">
        <v>1807</v>
      </c>
      <c r="C1700" s="245"/>
      <c r="D1700" s="245"/>
      <c r="E1700" s="245"/>
      <c r="F1700" s="245"/>
      <c r="G1700" s="246" t="s">
        <v>273</v>
      </c>
      <c r="H1700" s="246"/>
      <c r="I1700" s="61">
        <v>25.51</v>
      </c>
      <c r="J1700" s="247">
        <v>3.89</v>
      </c>
      <c r="K1700" s="248"/>
      <c r="L1700" s="61">
        <v>29.4</v>
      </c>
    </row>
    <row r="1701" spans="1:12">
      <c r="A1701" s="59">
        <v>160969</v>
      </c>
      <c r="B1701" s="245" t="s">
        <v>96</v>
      </c>
      <c r="C1701" s="245"/>
      <c r="D1701" s="245"/>
      <c r="E1701" s="245"/>
      <c r="F1701" s="245"/>
      <c r="G1701" s="246" t="s">
        <v>273</v>
      </c>
      <c r="H1701" s="246"/>
      <c r="I1701" s="61">
        <v>22.69</v>
      </c>
      <c r="J1701" s="247">
        <v>3.89</v>
      </c>
      <c r="K1701" s="248"/>
      <c r="L1701" s="61">
        <v>26.58</v>
      </c>
    </row>
    <row r="1702" spans="1:12">
      <c r="A1702" s="59">
        <v>160970</v>
      </c>
      <c r="B1702" s="245" t="s">
        <v>1808</v>
      </c>
      <c r="C1702" s="245"/>
      <c r="D1702" s="245"/>
      <c r="E1702" s="245"/>
      <c r="F1702" s="245"/>
      <c r="G1702" s="246" t="s">
        <v>273</v>
      </c>
      <c r="H1702" s="246"/>
      <c r="I1702" s="61">
        <v>19.38</v>
      </c>
      <c r="J1702" s="247">
        <v>8.52</v>
      </c>
      <c r="K1702" s="248"/>
      <c r="L1702" s="61">
        <v>27.9</v>
      </c>
    </row>
    <row r="1703" spans="1:12">
      <c r="A1703" s="58">
        <v>179</v>
      </c>
      <c r="B1703" s="251" t="s">
        <v>1809</v>
      </c>
      <c r="C1703" s="251"/>
      <c r="D1703" s="251"/>
      <c r="E1703" s="251"/>
      <c r="F1703" s="251"/>
      <c r="G1703" s="252"/>
      <c r="H1703" s="251"/>
      <c r="I1703" s="253"/>
      <c r="J1703" s="253"/>
      <c r="K1703" s="251"/>
      <c r="L1703" s="253"/>
    </row>
    <row r="1704" spans="1:12">
      <c r="A1704" s="59">
        <v>170000</v>
      </c>
      <c r="B1704" s="245" t="s">
        <v>24</v>
      </c>
      <c r="C1704" s="245"/>
      <c r="D1704" s="245"/>
      <c r="E1704" s="245"/>
      <c r="F1704" s="245"/>
      <c r="G1704" s="246"/>
      <c r="H1704" s="246"/>
      <c r="I1704" s="60">
        <v>0</v>
      </c>
      <c r="J1704" s="247">
        <v>0</v>
      </c>
      <c r="K1704" s="248"/>
      <c r="L1704" s="60">
        <v>0</v>
      </c>
    </row>
    <row r="1705" spans="1:12">
      <c r="A1705" s="59">
        <v>170010</v>
      </c>
      <c r="B1705" s="245" t="s">
        <v>1810</v>
      </c>
      <c r="C1705" s="245"/>
      <c r="D1705" s="245"/>
      <c r="E1705" s="245"/>
      <c r="F1705" s="245"/>
      <c r="G1705" s="246" t="s">
        <v>301</v>
      </c>
      <c r="H1705" s="246"/>
      <c r="I1705" s="60">
        <v>5.81</v>
      </c>
      <c r="J1705" s="247">
        <v>0.96</v>
      </c>
      <c r="K1705" s="248"/>
      <c r="L1705" s="60">
        <v>6.77</v>
      </c>
    </row>
    <row r="1706" spans="1:12">
      <c r="A1706" s="59">
        <v>170015</v>
      </c>
      <c r="B1706" s="245" t="s">
        <v>1811</v>
      </c>
      <c r="C1706" s="245"/>
      <c r="D1706" s="245"/>
      <c r="E1706" s="245"/>
      <c r="F1706" s="245"/>
      <c r="G1706" s="246" t="s">
        <v>1812</v>
      </c>
      <c r="H1706" s="246"/>
      <c r="I1706" s="62">
        <v>114.91</v>
      </c>
      <c r="J1706" s="249">
        <v>75.08</v>
      </c>
      <c r="K1706" s="248"/>
      <c r="L1706" s="62">
        <v>189.99</v>
      </c>
    </row>
    <row r="1707" spans="1:12">
      <c r="A1707" s="59">
        <v>170101</v>
      </c>
      <c r="B1707" s="245" t="s">
        <v>59</v>
      </c>
      <c r="C1707" s="245"/>
      <c r="D1707" s="245"/>
      <c r="E1707" s="245"/>
      <c r="F1707" s="245"/>
      <c r="G1707" s="246" t="s">
        <v>281</v>
      </c>
      <c r="H1707" s="246"/>
      <c r="I1707" s="62">
        <v>259.39999999999998</v>
      </c>
      <c r="J1707" s="250">
        <v>102.33</v>
      </c>
      <c r="K1707" s="248"/>
      <c r="L1707" s="62">
        <v>361.73</v>
      </c>
    </row>
    <row r="1708" spans="1:12">
      <c r="A1708" s="59">
        <v>170102</v>
      </c>
      <c r="B1708" s="245" t="s">
        <v>1813</v>
      </c>
      <c r="C1708" s="245"/>
      <c r="D1708" s="245"/>
      <c r="E1708" s="245"/>
      <c r="F1708" s="245"/>
      <c r="G1708" s="246" t="s">
        <v>281</v>
      </c>
      <c r="H1708" s="246"/>
      <c r="I1708" s="62">
        <v>259.39999999999998</v>
      </c>
      <c r="J1708" s="250">
        <v>102.33</v>
      </c>
      <c r="K1708" s="248"/>
      <c r="L1708" s="62">
        <v>361.73</v>
      </c>
    </row>
    <row r="1709" spans="1:12">
      <c r="A1709" s="59">
        <v>170103</v>
      </c>
      <c r="B1709" s="245" t="s">
        <v>58</v>
      </c>
      <c r="C1709" s="245"/>
      <c r="D1709" s="245"/>
      <c r="E1709" s="245"/>
      <c r="F1709" s="245"/>
      <c r="G1709" s="246" t="s">
        <v>281</v>
      </c>
      <c r="H1709" s="246"/>
      <c r="I1709" s="62">
        <v>259.39999999999998</v>
      </c>
      <c r="J1709" s="250">
        <v>102.33</v>
      </c>
      <c r="K1709" s="248"/>
      <c r="L1709" s="62">
        <v>361.73</v>
      </c>
    </row>
    <row r="1710" spans="1:12">
      <c r="A1710" s="59">
        <v>170104</v>
      </c>
      <c r="B1710" s="245" t="s">
        <v>1814</v>
      </c>
      <c r="C1710" s="245"/>
      <c r="D1710" s="245"/>
      <c r="E1710" s="245"/>
      <c r="F1710" s="245"/>
      <c r="G1710" s="246" t="s">
        <v>281</v>
      </c>
      <c r="H1710" s="246"/>
      <c r="I1710" s="62">
        <v>259.39999999999998</v>
      </c>
      <c r="J1710" s="250">
        <v>102.33</v>
      </c>
      <c r="K1710" s="248"/>
      <c r="L1710" s="62">
        <v>361.73</v>
      </c>
    </row>
    <row r="1711" spans="1:12">
      <c r="A1711" s="59">
        <v>170106</v>
      </c>
      <c r="B1711" s="245" t="s">
        <v>1815</v>
      </c>
      <c r="C1711" s="245"/>
      <c r="D1711" s="245"/>
      <c r="E1711" s="245"/>
      <c r="F1711" s="245"/>
      <c r="G1711" s="246" t="s">
        <v>281</v>
      </c>
      <c r="H1711" s="246"/>
      <c r="I1711" s="62">
        <v>340.59</v>
      </c>
      <c r="J1711" s="250">
        <v>164.81</v>
      </c>
      <c r="K1711" s="248"/>
      <c r="L1711" s="62">
        <v>505.4</v>
      </c>
    </row>
    <row r="1712" spans="1:12">
      <c r="A1712" s="59">
        <v>170107</v>
      </c>
      <c r="B1712" s="245" t="s">
        <v>1816</v>
      </c>
      <c r="C1712" s="245"/>
      <c r="D1712" s="245"/>
      <c r="E1712" s="245"/>
      <c r="F1712" s="245"/>
      <c r="G1712" s="246" t="s">
        <v>281</v>
      </c>
      <c r="H1712" s="246"/>
      <c r="I1712" s="62">
        <v>107.75</v>
      </c>
      <c r="J1712" s="249">
        <v>12.83</v>
      </c>
      <c r="K1712" s="248"/>
      <c r="L1712" s="62">
        <v>120.58</v>
      </c>
    </row>
    <row r="1713" spans="1:12">
      <c r="A1713" s="59">
        <v>170108</v>
      </c>
      <c r="B1713" s="245" t="s">
        <v>1817</v>
      </c>
      <c r="C1713" s="245"/>
      <c r="D1713" s="245"/>
      <c r="E1713" s="245"/>
      <c r="F1713" s="245"/>
      <c r="G1713" s="246" t="s">
        <v>281</v>
      </c>
      <c r="H1713" s="246"/>
      <c r="I1713" s="62">
        <v>247.04</v>
      </c>
      <c r="J1713" s="249">
        <v>63.32</v>
      </c>
      <c r="K1713" s="248"/>
      <c r="L1713" s="62">
        <v>310.36</v>
      </c>
    </row>
    <row r="1714" spans="1:12">
      <c r="A1714" s="59">
        <v>170109</v>
      </c>
      <c r="B1714" s="245" t="s">
        <v>1818</v>
      </c>
      <c r="C1714" s="245"/>
      <c r="D1714" s="245"/>
      <c r="E1714" s="245"/>
      <c r="F1714" s="245"/>
      <c r="G1714" s="246" t="s">
        <v>281</v>
      </c>
      <c r="H1714" s="246"/>
      <c r="I1714" s="62">
        <v>193.23</v>
      </c>
      <c r="J1714" s="249">
        <v>63.32</v>
      </c>
      <c r="K1714" s="248"/>
      <c r="L1714" s="62">
        <v>256.55</v>
      </c>
    </row>
    <row r="1715" spans="1:12">
      <c r="A1715" s="59">
        <v>170110</v>
      </c>
      <c r="B1715" s="245" t="s">
        <v>1819</v>
      </c>
      <c r="C1715" s="245"/>
      <c r="D1715" s="245"/>
      <c r="E1715" s="245"/>
      <c r="F1715" s="245"/>
      <c r="G1715" s="246" t="s">
        <v>334</v>
      </c>
      <c r="H1715" s="246"/>
      <c r="I1715" s="62">
        <v>259.39999999999998</v>
      </c>
      <c r="J1715" s="250">
        <v>102.33</v>
      </c>
      <c r="K1715" s="248"/>
      <c r="L1715" s="62">
        <v>361.73</v>
      </c>
    </row>
    <row r="1716" spans="1:12">
      <c r="A1716" s="59">
        <v>170111</v>
      </c>
      <c r="B1716" s="245" t="s">
        <v>1820</v>
      </c>
      <c r="C1716" s="245"/>
      <c r="D1716" s="245"/>
      <c r="E1716" s="245"/>
      <c r="F1716" s="245"/>
      <c r="G1716" s="246" t="s">
        <v>281</v>
      </c>
      <c r="H1716" s="246"/>
      <c r="I1716" s="62">
        <v>296.64999999999998</v>
      </c>
      <c r="J1716" s="250">
        <v>102.33</v>
      </c>
      <c r="K1716" s="248"/>
      <c r="L1716" s="62">
        <v>398.98</v>
      </c>
    </row>
    <row r="1717" spans="1:12">
      <c r="A1717" s="59">
        <v>170112</v>
      </c>
      <c r="B1717" s="245" t="s">
        <v>1821</v>
      </c>
      <c r="C1717" s="245"/>
      <c r="D1717" s="245"/>
      <c r="E1717" s="245"/>
      <c r="F1717" s="245"/>
      <c r="G1717" s="246" t="s">
        <v>281</v>
      </c>
      <c r="H1717" s="246"/>
      <c r="I1717" s="62">
        <v>107.75</v>
      </c>
      <c r="J1717" s="249">
        <v>12.83</v>
      </c>
      <c r="K1717" s="248"/>
      <c r="L1717" s="62">
        <v>120.58</v>
      </c>
    </row>
    <row r="1718" spans="1:12">
      <c r="A1718" s="59">
        <v>170113</v>
      </c>
      <c r="B1718" s="245" t="s">
        <v>1822</v>
      </c>
      <c r="C1718" s="245"/>
      <c r="D1718" s="245"/>
      <c r="E1718" s="245"/>
      <c r="F1718" s="245"/>
      <c r="G1718" s="246" t="s">
        <v>334</v>
      </c>
      <c r="H1718" s="246"/>
      <c r="I1718" s="62">
        <v>145</v>
      </c>
      <c r="J1718" s="249">
        <v>12.83</v>
      </c>
      <c r="K1718" s="248"/>
      <c r="L1718" s="62">
        <v>157.83000000000001</v>
      </c>
    </row>
    <row r="1719" spans="1:12">
      <c r="A1719" s="59">
        <v>170114</v>
      </c>
      <c r="B1719" s="245" t="s">
        <v>1823</v>
      </c>
      <c r="C1719" s="245"/>
      <c r="D1719" s="245"/>
      <c r="E1719" s="245"/>
      <c r="F1719" s="245"/>
      <c r="G1719" s="246" t="s">
        <v>334</v>
      </c>
      <c r="H1719" s="246"/>
      <c r="I1719" s="62">
        <v>188.94</v>
      </c>
      <c r="J1719" s="249">
        <v>63.32</v>
      </c>
      <c r="K1719" s="248"/>
      <c r="L1719" s="62">
        <v>252.26</v>
      </c>
    </row>
    <row r="1720" spans="1:12">
      <c r="A1720" s="59">
        <v>170115</v>
      </c>
      <c r="B1720" s="245" t="s">
        <v>1824</v>
      </c>
      <c r="C1720" s="245"/>
      <c r="D1720" s="245"/>
      <c r="E1720" s="245"/>
      <c r="F1720" s="245"/>
      <c r="G1720" s="246" t="s">
        <v>334</v>
      </c>
      <c r="H1720" s="246"/>
      <c r="I1720" s="62">
        <v>251.03</v>
      </c>
      <c r="J1720" s="249">
        <v>63.32</v>
      </c>
      <c r="K1720" s="248"/>
      <c r="L1720" s="62">
        <v>314.35000000000002</v>
      </c>
    </row>
    <row r="1721" spans="1:12">
      <c r="A1721" s="59">
        <v>170116</v>
      </c>
      <c r="B1721" s="245" t="s">
        <v>1825</v>
      </c>
      <c r="C1721" s="245"/>
      <c r="D1721" s="245"/>
      <c r="E1721" s="245"/>
      <c r="F1721" s="245"/>
      <c r="G1721" s="246" t="s">
        <v>334</v>
      </c>
      <c r="H1721" s="246"/>
      <c r="I1721" s="62">
        <v>255.01</v>
      </c>
      <c r="J1721" s="249">
        <v>63.32</v>
      </c>
      <c r="K1721" s="248"/>
      <c r="L1721" s="62">
        <v>318.33</v>
      </c>
    </row>
    <row r="1722" spans="1:12">
      <c r="A1722" s="59">
        <v>170117</v>
      </c>
      <c r="B1722" s="245" t="s">
        <v>1826</v>
      </c>
      <c r="C1722" s="245"/>
      <c r="D1722" s="245"/>
      <c r="E1722" s="245"/>
      <c r="F1722" s="245"/>
      <c r="G1722" s="246" t="s">
        <v>334</v>
      </c>
      <c r="H1722" s="246"/>
      <c r="I1722" s="62">
        <v>296.25</v>
      </c>
      <c r="J1722" s="249">
        <v>63.32</v>
      </c>
      <c r="K1722" s="248"/>
      <c r="L1722" s="62">
        <v>359.57</v>
      </c>
    </row>
    <row r="1723" spans="1:12">
      <c r="A1723" s="58">
        <v>180</v>
      </c>
      <c r="B1723" s="251" t="s">
        <v>25</v>
      </c>
      <c r="C1723" s="251"/>
      <c r="D1723" s="251"/>
      <c r="E1723" s="251"/>
      <c r="F1723" s="251"/>
      <c r="G1723" s="252"/>
      <c r="H1723" s="251"/>
      <c r="I1723" s="253"/>
      <c r="J1723" s="253"/>
      <c r="K1723" s="251"/>
      <c r="L1723" s="253"/>
    </row>
    <row r="1724" spans="1:12">
      <c r="A1724" s="59">
        <v>180000</v>
      </c>
      <c r="B1724" s="245" t="s">
        <v>1827</v>
      </c>
      <c r="C1724" s="245"/>
      <c r="D1724" s="245"/>
      <c r="E1724" s="245"/>
      <c r="F1724" s="245"/>
      <c r="G1724" s="246" t="s">
        <v>463</v>
      </c>
      <c r="H1724" s="246"/>
      <c r="I1724" s="60">
        <v>0</v>
      </c>
      <c r="J1724" s="247">
        <v>0</v>
      </c>
      <c r="K1724" s="248"/>
      <c r="L1724" s="60">
        <v>0</v>
      </c>
    </row>
    <row r="1725" spans="1:12">
      <c r="A1725" s="59">
        <v>180101</v>
      </c>
      <c r="B1725" s="245" t="s">
        <v>1828</v>
      </c>
      <c r="C1725" s="245"/>
      <c r="D1725" s="245"/>
      <c r="E1725" s="245"/>
      <c r="F1725" s="245"/>
      <c r="G1725" s="246" t="s">
        <v>273</v>
      </c>
      <c r="H1725" s="246"/>
      <c r="I1725" s="62">
        <v>382.4</v>
      </c>
      <c r="J1725" s="249">
        <v>30.49</v>
      </c>
      <c r="K1725" s="248"/>
      <c r="L1725" s="62">
        <v>412.89</v>
      </c>
    </row>
    <row r="1726" spans="1:12">
      <c r="A1726" s="59">
        <v>180102</v>
      </c>
      <c r="B1726" s="245" t="s">
        <v>1829</v>
      </c>
      <c r="C1726" s="245"/>
      <c r="D1726" s="245"/>
      <c r="E1726" s="245"/>
      <c r="F1726" s="245"/>
      <c r="G1726" s="246" t="s">
        <v>273</v>
      </c>
      <c r="H1726" s="246"/>
      <c r="I1726" s="62">
        <v>496.4</v>
      </c>
      <c r="J1726" s="249">
        <v>30.49</v>
      </c>
      <c r="K1726" s="248"/>
      <c r="L1726" s="62">
        <v>526.89</v>
      </c>
    </row>
    <row r="1727" spans="1:12">
      <c r="A1727" s="59">
        <v>180103</v>
      </c>
      <c r="B1727" s="245" t="s">
        <v>1830</v>
      </c>
      <c r="C1727" s="245"/>
      <c r="D1727" s="245"/>
      <c r="E1727" s="245"/>
      <c r="F1727" s="245"/>
      <c r="G1727" s="246" t="s">
        <v>273</v>
      </c>
      <c r="H1727" s="246"/>
      <c r="I1727" s="62">
        <v>383.17</v>
      </c>
      <c r="J1727" s="249">
        <v>28.57</v>
      </c>
      <c r="K1727" s="248"/>
      <c r="L1727" s="62">
        <v>411.74</v>
      </c>
    </row>
    <row r="1728" spans="1:12">
      <c r="A1728" s="59">
        <v>180104</v>
      </c>
      <c r="B1728" s="245" t="s">
        <v>1831</v>
      </c>
      <c r="C1728" s="245"/>
      <c r="D1728" s="245"/>
      <c r="E1728" s="245"/>
      <c r="F1728" s="245"/>
      <c r="G1728" s="246" t="s">
        <v>273</v>
      </c>
      <c r="H1728" s="246"/>
      <c r="I1728" s="62">
        <v>452.72</v>
      </c>
      <c r="J1728" s="249">
        <v>28.57</v>
      </c>
      <c r="K1728" s="248"/>
      <c r="L1728" s="62">
        <v>481.29</v>
      </c>
    </row>
    <row r="1729" spans="1:12">
      <c r="A1729" s="59">
        <v>180105</v>
      </c>
      <c r="B1729" s="245" t="s">
        <v>1832</v>
      </c>
      <c r="C1729" s="245"/>
      <c r="D1729" s="245"/>
      <c r="E1729" s="245"/>
      <c r="F1729" s="245"/>
      <c r="G1729" s="246" t="s">
        <v>273</v>
      </c>
      <c r="H1729" s="246"/>
      <c r="I1729" s="62">
        <v>391.63</v>
      </c>
      <c r="J1729" s="249">
        <v>30.49</v>
      </c>
      <c r="K1729" s="248"/>
      <c r="L1729" s="62">
        <v>422.12</v>
      </c>
    </row>
    <row r="1730" spans="1:12">
      <c r="A1730" s="59">
        <v>180111</v>
      </c>
      <c r="B1730" s="245" t="s">
        <v>70</v>
      </c>
      <c r="C1730" s="245"/>
      <c r="D1730" s="245"/>
      <c r="E1730" s="245"/>
      <c r="F1730" s="245"/>
      <c r="G1730" s="246" t="s">
        <v>273</v>
      </c>
      <c r="H1730" s="246"/>
      <c r="I1730" s="62">
        <v>402.4</v>
      </c>
      <c r="J1730" s="249">
        <v>30.49</v>
      </c>
      <c r="K1730" s="248"/>
      <c r="L1730" s="62">
        <v>432.89</v>
      </c>
    </row>
    <row r="1731" spans="1:12">
      <c r="A1731" s="59">
        <v>180112</v>
      </c>
      <c r="B1731" s="245" t="s">
        <v>1833</v>
      </c>
      <c r="C1731" s="245"/>
      <c r="D1731" s="245"/>
      <c r="E1731" s="245"/>
      <c r="F1731" s="245"/>
      <c r="G1731" s="246" t="s">
        <v>273</v>
      </c>
      <c r="H1731" s="246"/>
      <c r="I1731" s="62">
        <v>522.4</v>
      </c>
      <c r="J1731" s="249">
        <v>30.49</v>
      </c>
      <c r="K1731" s="248"/>
      <c r="L1731" s="62">
        <v>552.89</v>
      </c>
    </row>
    <row r="1732" spans="1:12">
      <c r="A1732" s="59">
        <v>180113</v>
      </c>
      <c r="B1732" s="245" t="s">
        <v>72</v>
      </c>
      <c r="C1732" s="245"/>
      <c r="D1732" s="245"/>
      <c r="E1732" s="245"/>
      <c r="F1732" s="245"/>
      <c r="G1732" s="246" t="s">
        <v>273</v>
      </c>
      <c r="H1732" s="246"/>
      <c r="I1732" s="62">
        <v>403.17</v>
      </c>
      <c r="J1732" s="249">
        <v>28.57</v>
      </c>
      <c r="K1732" s="248"/>
      <c r="L1732" s="62">
        <v>431.74</v>
      </c>
    </row>
    <row r="1733" spans="1:12">
      <c r="A1733" s="59">
        <v>180114</v>
      </c>
      <c r="B1733" s="245" t="s">
        <v>1834</v>
      </c>
      <c r="C1733" s="245"/>
      <c r="D1733" s="245"/>
      <c r="E1733" s="245"/>
      <c r="F1733" s="245"/>
      <c r="G1733" s="246" t="s">
        <v>273</v>
      </c>
      <c r="H1733" s="246"/>
      <c r="I1733" s="62">
        <v>476.38</v>
      </c>
      <c r="J1733" s="249">
        <v>28.57</v>
      </c>
      <c r="K1733" s="248"/>
      <c r="L1733" s="62">
        <v>504.95</v>
      </c>
    </row>
    <row r="1734" spans="1:12">
      <c r="A1734" s="59">
        <v>180115</v>
      </c>
      <c r="B1734" s="245" t="s">
        <v>71</v>
      </c>
      <c r="C1734" s="245"/>
      <c r="D1734" s="245"/>
      <c r="E1734" s="245"/>
      <c r="F1734" s="245"/>
      <c r="G1734" s="246" t="s">
        <v>273</v>
      </c>
      <c r="H1734" s="246"/>
      <c r="I1734" s="62">
        <v>412.12</v>
      </c>
      <c r="J1734" s="249">
        <v>30.49</v>
      </c>
      <c r="K1734" s="248"/>
      <c r="L1734" s="62">
        <v>442.61</v>
      </c>
    </row>
    <row r="1735" spans="1:12">
      <c r="A1735" s="59">
        <v>180204</v>
      </c>
      <c r="B1735" s="245" t="s">
        <v>1835</v>
      </c>
      <c r="C1735" s="245"/>
      <c r="D1735" s="245"/>
      <c r="E1735" s="245"/>
      <c r="F1735" s="245"/>
      <c r="G1735" s="246" t="s">
        <v>281</v>
      </c>
      <c r="H1735" s="246"/>
      <c r="I1735" s="62">
        <v>526.42999999999995</v>
      </c>
      <c r="J1735" s="249">
        <v>58.79</v>
      </c>
      <c r="K1735" s="248"/>
      <c r="L1735" s="62">
        <v>585.22</v>
      </c>
    </row>
    <row r="1736" spans="1:12">
      <c r="A1736" s="59">
        <v>180208</v>
      </c>
      <c r="B1736" s="245" t="s">
        <v>1836</v>
      </c>
      <c r="C1736" s="245"/>
      <c r="D1736" s="245"/>
      <c r="E1736" s="245"/>
      <c r="F1736" s="245"/>
      <c r="G1736" s="246" t="s">
        <v>273</v>
      </c>
      <c r="H1736" s="246"/>
      <c r="I1736" s="61">
        <v>83.06</v>
      </c>
      <c r="J1736" s="249">
        <v>26.33</v>
      </c>
      <c r="K1736" s="248"/>
      <c r="L1736" s="62">
        <v>109.39</v>
      </c>
    </row>
    <row r="1737" spans="1:12">
      <c r="A1737" s="59">
        <v>180280</v>
      </c>
      <c r="B1737" s="245" t="s">
        <v>1837</v>
      </c>
      <c r="C1737" s="245"/>
      <c r="D1737" s="245"/>
      <c r="E1737" s="245"/>
      <c r="F1737" s="245"/>
      <c r="G1737" s="246" t="s">
        <v>273</v>
      </c>
      <c r="H1737" s="246"/>
      <c r="I1737" s="62">
        <v>207.34</v>
      </c>
      <c r="J1737" s="249">
        <v>31.84</v>
      </c>
      <c r="K1737" s="248"/>
      <c r="L1737" s="62">
        <v>239.18</v>
      </c>
    </row>
    <row r="1738" spans="1:12">
      <c r="A1738" s="59">
        <v>180281</v>
      </c>
      <c r="B1738" s="245" t="s">
        <v>1838</v>
      </c>
      <c r="C1738" s="245"/>
      <c r="D1738" s="245"/>
      <c r="E1738" s="245"/>
      <c r="F1738" s="245"/>
      <c r="G1738" s="246" t="s">
        <v>273</v>
      </c>
      <c r="H1738" s="246"/>
      <c r="I1738" s="62">
        <v>229.46</v>
      </c>
      <c r="J1738" s="249">
        <v>30.01</v>
      </c>
      <c r="K1738" s="248"/>
      <c r="L1738" s="62">
        <v>259.47000000000003</v>
      </c>
    </row>
    <row r="1739" spans="1:12">
      <c r="A1739" s="59">
        <v>180282</v>
      </c>
      <c r="B1739" s="245" t="s">
        <v>1839</v>
      </c>
      <c r="C1739" s="245"/>
      <c r="D1739" s="245"/>
      <c r="E1739" s="245"/>
      <c r="F1739" s="245"/>
      <c r="G1739" s="246" t="s">
        <v>273</v>
      </c>
      <c r="H1739" s="246"/>
      <c r="I1739" s="62">
        <v>252.39</v>
      </c>
      <c r="J1739" s="249">
        <v>30.01</v>
      </c>
      <c r="K1739" s="248"/>
      <c r="L1739" s="62">
        <v>282.39999999999998</v>
      </c>
    </row>
    <row r="1740" spans="1:12">
      <c r="A1740" s="59">
        <v>180302</v>
      </c>
      <c r="B1740" s="245" t="s">
        <v>1840</v>
      </c>
      <c r="C1740" s="245"/>
      <c r="D1740" s="245"/>
      <c r="E1740" s="245"/>
      <c r="F1740" s="245"/>
      <c r="G1740" s="246" t="s">
        <v>273</v>
      </c>
      <c r="H1740" s="246"/>
      <c r="I1740" s="62">
        <v>258.23</v>
      </c>
      <c r="J1740" s="249">
        <v>31.84</v>
      </c>
      <c r="K1740" s="248"/>
      <c r="L1740" s="62">
        <v>290.07</v>
      </c>
    </row>
    <row r="1741" spans="1:12">
      <c r="A1741" s="59">
        <v>180303</v>
      </c>
      <c r="B1741" s="245" t="s">
        <v>1841</v>
      </c>
      <c r="C1741" s="245"/>
      <c r="D1741" s="245"/>
      <c r="E1741" s="245"/>
      <c r="F1741" s="245"/>
      <c r="G1741" s="246" t="s">
        <v>273</v>
      </c>
      <c r="H1741" s="246"/>
      <c r="I1741" s="62">
        <v>134.74</v>
      </c>
      <c r="J1741" s="249">
        <v>39.94</v>
      </c>
      <c r="K1741" s="248"/>
      <c r="L1741" s="62">
        <v>174.68</v>
      </c>
    </row>
    <row r="1742" spans="1:12">
      <c r="A1742" s="59">
        <v>180304</v>
      </c>
      <c r="B1742" s="245" t="s">
        <v>1842</v>
      </c>
      <c r="C1742" s="245"/>
      <c r="D1742" s="245"/>
      <c r="E1742" s="245"/>
      <c r="F1742" s="245"/>
      <c r="G1742" s="246" t="s">
        <v>273</v>
      </c>
      <c r="H1742" s="246"/>
      <c r="I1742" s="62">
        <v>236.59</v>
      </c>
      <c r="J1742" s="249">
        <v>30.01</v>
      </c>
      <c r="K1742" s="248"/>
      <c r="L1742" s="62">
        <v>266.60000000000002</v>
      </c>
    </row>
    <row r="1743" spans="1:12">
      <c r="A1743" s="59">
        <v>180305</v>
      </c>
      <c r="B1743" s="245" t="s">
        <v>1843</v>
      </c>
      <c r="C1743" s="245"/>
      <c r="D1743" s="245"/>
      <c r="E1743" s="245"/>
      <c r="F1743" s="245"/>
      <c r="G1743" s="246" t="s">
        <v>273</v>
      </c>
      <c r="H1743" s="246"/>
      <c r="I1743" s="62">
        <v>247.2</v>
      </c>
      <c r="J1743" s="249">
        <v>31.84</v>
      </c>
      <c r="K1743" s="248"/>
      <c r="L1743" s="62">
        <v>279.04000000000002</v>
      </c>
    </row>
    <row r="1744" spans="1:12">
      <c r="A1744" s="59">
        <v>180307</v>
      </c>
      <c r="B1744" s="245" t="s">
        <v>1844</v>
      </c>
      <c r="C1744" s="245"/>
      <c r="D1744" s="245"/>
      <c r="E1744" s="245"/>
      <c r="F1744" s="245"/>
      <c r="G1744" s="246" t="s">
        <v>273</v>
      </c>
      <c r="H1744" s="246"/>
      <c r="I1744" s="62">
        <v>153.94999999999999</v>
      </c>
      <c r="J1744" s="249">
        <v>30.01</v>
      </c>
      <c r="K1744" s="248"/>
      <c r="L1744" s="62">
        <v>183.96</v>
      </c>
    </row>
    <row r="1745" spans="1:12">
      <c r="A1745" s="59">
        <v>180308</v>
      </c>
      <c r="B1745" s="245" t="s">
        <v>1845</v>
      </c>
      <c r="C1745" s="245"/>
      <c r="D1745" s="245"/>
      <c r="E1745" s="245"/>
      <c r="F1745" s="245"/>
      <c r="G1745" s="246" t="s">
        <v>273</v>
      </c>
      <c r="H1745" s="246"/>
      <c r="I1745" s="62">
        <v>349.33</v>
      </c>
      <c r="J1745" s="249">
        <v>31.84</v>
      </c>
      <c r="K1745" s="248"/>
      <c r="L1745" s="62">
        <v>381.17</v>
      </c>
    </row>
    <row r="1746" spans="1:12">
      <c r="A1746" s="59">
        <v>180309</v>
      </c>
      <c r="B1746" s="245" t="s">
        <v>1846</v>
      </c>
      <c r="C1746" s="245"/>
      <c r="D1746" s="245"/>
      <c r="E1746" s="245"/>
      <c r="F1746" s="245"/>
      <c r="G1746" s="246" t="s">
        <v>273</v>
      </c>
      <c r="H1746" s="246"/>
      <c r="I1746" s="62">
        <v>166.95</v>
      </c>
      <c r="J1746" s="249">
        <v>30.01</v>
      </c>
      <c r="K1746" s="248"/>
      <c r="L1746" s="62">
        <v>196.96</v>
      </c>
    </row>
    <row r="1747" spans="1:12">
      <c r="A1747" s="59">
        <v>180310</v>
      </c>
      <c r="B1747" s="245" t="s">
        <v>1847</v>
      </c>
      <c r="C1747" s="245"/>
      <c r="D1747" s="245"/>
      <c r="E1747" s="245"/>
      <c r="F1747" s="245"/>
      <c r="G1747" s="246" t="s">
        <v>273</v>
      </c>
      <c r="H1747" s="246"/>
      <c r="I1747" s="61">
        <v>98.62</v>
      </c>
      <c r="J1747" s="249">
        <v>26.33</v>
      </c>
      <c r="K1747" s="248"/>
      <c r="L1747" s="62">
        <v>124.95</v>
      </c>
    </row>
    <row r="1748" spans="1:12">
      <c r="A1748" s="59">
        <v>180311</v>
      </c>
      <c r="B1748" s="245" t="s">
        <v>1848</v>
      </c>
      <c r="C1748" s="245"/>
      <c r="D1748" s="245"/>
      <c r="E1748" s="245"/>
      <c r="F1748" s="245"/>
      <c r="G1748" s="246" t="s">
        <v>273</v>
      </c>
      <c r="H1748" s="246"/>
      <c r="I1748" s="61">
        <v>93.94</v>
      </c>
      <c r="J1748" s="249">
        <v>16.22</v>
      </c>
      <c r="K1748" s="248"/>
      <c r="L1748" s="62">
        <v>110.16</v>
      </c>
    </row>
    <row r="1749" spans="1:12">
      <c r="A1749" s="59">
        <v>180312</v>
      </c>
      <c r="B1749" s="245" t="s">
        <v>1849</v>
      </c>
      <c r="C1749" s="245"/>
      <c r="D1749" s="245"/>
      <c r="E1749" s="245"/>
      <c r="F1749" s="245"/>
      <c r="G1749" s="246" t="s">
        <v>273</v>
      </c>
      <c r="H1749" s="246"/>
      <c r="I1749" s="61">
        <v>84.11</v>
      </c>
      <c r="J1749" s="249">
        <v>19.43</v>
      </c>
      <c r="K1749" s="248"/>
      <c r="L1749" s="62">
        <v>103.54</v>
      </c>
    </row>
    <row r="1750" spans="1:12">
      <c r="A1750" s="59">
        <v>180313</v>
      </c>
      <c r="B1750" s="245" t="s">
        <v>1850</v>
      </c>
      <c r="C1750" s="245"/>
      <c r="D1750" s="245"/>
      <c r="E1750" s="245"/>
      <c r="F1750" s="245"/>
      <c r="G1750" s="246" t="s">
        <v>273</v>
      </c>
      <c r="H1750" s="246"/>
      <c r="I1750" s="61">
        <v>75.64</v>
      </c>
      <c r="J1750" s="249">
        <v>19.43</v>
      </c>
      <c r="K1750" s="248"/>
      <c r="L1750" s="61">
        <v>95.07</v>
      </c>
    </row>
    <row r="1751" spans="1:12">
      <c r="A1751" s="59">
        <v>180314</v>
      </c>
      <c r="B1751" s="245" t="s">
        <v>1851</v>
      </c>
      <c r="C1751" s="245"/>
      <c r="D1751" s="245"/>
      <c r="E1751" s="245"/>
      <c r="F1751" s="245"/>
      <c r="G1751" s="246" t="s">
        <v>273</v>
      </c>
      <c r="H1751" s="246"/>
      <c r="I1751" s="62">
        <v>133.22</v>
      </c>
      <c r="J1751" s="249">
        <v>12.17</v>
      </c>
      <c r="K1751" s="248"/>
      <c r="L1751" s="62">
        <v>145.38999999999999</v>
      </c>
    </row>
    <row r="1752" spans="1:12">
      <c r="A1752" s="59">
        <v>180315</v>
      </c>
      <c r="B1752" s="245" t="s">
        <v>1852</v>
      </c>
      <c r="C1752" s="245"/>
      <c r="D1752" s="245"/>
      <c r="E1752" s="245"/>
      <c r="F1752" s="245"/>
      <c r="G1752" s="246" t="s">
        <v>273</v>
      </c>
      <c r="H1752" s="246"/>
      <c r="I1752" s="62">
        <v>143.58000000000001</v>
      </c>
      <c r="J1752" s="249">
        <v>12.17</v>
      </c>
      <c r="K1752" s="248"/>
      <c r="L1752" s="62">
        <v>155.75</v>
      </c>
    </row>
    <row r="1753" spans="1:12">
      <c r="A1753" s="59">
        <v>180316</v>
      </c>
      <c r="B1753" s="245" t="s">
        <v>1853</v>
      </c>
      <c r="C1753" s="245"/>
      <c r="D1753" s="245"/>
      <c r="E1753" s="245"/>
      <c r="F1753" s="245"/>
      <c r="G1753" s="246" t="s">
        <v>301</v>
      </c>
      <c r="H1753" s="246"/>
      <c r="I1753" s="61">
        <v>19.850000000000001</v>
      </c>
      <c r="J1753" s="249">
        <v>12.17</v>
      </c>
      <c r="K1753" s="248"/>
      <c r="L1753" s="61">
        <v>32.020000000000003</v>
      </c>
    </row>
    <row r="1754" spans="1:12">
      <c r="A1754" s="59">
        <v>180317</v>
      </c>
      <c r="B1754" s="245" t="s">
        <v>1854</v>
      </c>
      <c r="C1754" s="245"/>
      <c r="D1754" s="245"/>
      <c r="E1754" s="245"/>
      <c r="F1754" s="245"/>
      <c r="G1754" s="246" t="s">
        <v>273</v>
      </c>
      <c r="H1754" s="246"/>
      <c r="I1754" s="62">
        <v>228.5</v>
      </c>
      <c r="J1754" s="249">
        <v>33.29</v>
      </c>
      <c r="K1754" s="248"/>
      <c r="L1754" s="62">
        <v>261.79000000000002</v>
      </c>
    </row>
    <row r="1755" spans="1:12">
      <c r="A1755" s="59">
        <v>180318</v>
      </c>
      <c r="B1755" s="245" t="s">
        <v>1855</v>
      </c>
      <c r="C1755" s="245"/>
      <c r="D1755" s="245"/>
      <c r="E1755" s="245"/>
      <c r="F1755" s="245"/>
      <c r="G1755" s="246" t="s">
        <v>383</v>
      </c>
      <c r="H1755" s="246"/>
      <c r="I1755" s="61">
        <v>89.46</v>
      </c>
      <c r="J1755" s="247">
        <v>3.24</v>
      </c>
      <c r="K1755" s="248"/>
      <c r="L1755" s="61">
        <v>92.7</v>
      </c>
    </row>
    <row r="1756" spans="1:12">
      <c r="A1756" s="59">
        <v>180320</v>
      </c>
      <c r="B1756" s="245" t="s">
        <v>1856</v>
      </c>
      <c r="C1756" s="245"/>
      <c r="D1756" s="245"/>
      <c r="E1756" s="245"/>
      <c r="F1756" s="245"/>
      <c r="G1756" s="246" t="s">
        <v>273</v>
      </c>
      <c r="H1756" s="246"/>
      <c r="I1756" s="61">
        <v>91.01</v>
      </c>
      <c r="J1756" s="249">
        <v>12.17</v>
      </c>
      <c r="K1756" s="248"/>
      <c r="L1756" s="62">
        <v>103.18</v>
      </c>
    </row>
    <row r="1757" spans="1:12">
      <c r="A1757" s="59">
        <v>180321</v>
      </c>
      <c r="B1757" s="245" t="s">
        <v>1857</v>
      </c>
      <c r="C1757" s="245"/>
      <c r="D1757" s="245"/>
      <c r="E1757" s="245"/>
      <c r="F1757" s="245"/>
      <c r="G1757" s="246" t="s">
        <v>273</v>
      </c>
      <c r="H1757" s="246"/>
      <c r="I1757" s="61">
        <v>96.08</v>
      </c>
      <c r="J1757" s="247">
        <v>7.3</v>
      </c>
      <c r="K1757" s="248"/>
      <c r="L1757" s="62">
        <v>103.38</v>
      </c>
    </row>
    <row r="1758" spans="1:12">
      <c r="A1758" s="59">
        <v>180323</v>
      </c>
      <c r="B1758" s="245" t="s">
        <v>1858</v>
      </c>
      <c r="C1758" s="245"/>
      <c r="D1758" s="245"/>
      <c r="E1758" s="245"/>
      <c r="F1758" s="245"/>
      <c r="G1758" s="246" t="s">
        <v>273</v>
      </c>
      <c r="H1758" s="246"/>
      <c r="I1758" s="62">
        <v>214.23</v>
      </c>
      <c r="J1758" s="249">
        <v>45.63</v>
      </c>
      <c r="K1758" s="248"/>
      <c r="L1758" s="62">
        <v>259.86</v>
      </c>
    </row>
    <row r="1759" spans="1:12">
      <c r="A1759" s="59">
        <v>180324</v>
      </c>
      <c r="B1759" s="245" t="s">
        <v>1859</v>
      </c>
      <c r="C1759" s="245"/>
      <c r="D1759" s="245"/>
      <c r="E1759" s="245"/>
      <c r="F1759" s="245"/>
      <c r="G1759" s="246" t="s">
        <v>273</v>
      </c>
      <c r="H1759" s="246"/>
      <c r="I1759" s="62">
        <v>199.7</v>
      </c>
      <c r="J1759" s="249">
        <v>45.63</v>
      </c>
      <c r="K1759" s="248"/>
      <c r="L1759" s="62">
        <v>245.33</v>
      </c>
    </row>
    <row r="1760" spans="1:12">
      <c r="A1760" s="59">
        <v>180325</v>
      </c>
      <c r="B1760" s="245" t="s">
        <v>1860</v>
      </c>
      <c r="C1760" s="245"/>
      <c r="D1760" s="245"/>
      <c r="E1760" s="245"/>
      <c r="F1760" s="245"/>
      <c r="G1760" s="246" t="s">
        <v>383</v>
      </c>
      <c r="H1760" s="246"/>
      <c r="I1760" s="60">
        <v>8.3000000000000007</v>
      </c>
      <c r="J1760" s="247">
        <v>6.24</v>
      </c>
      <c r="K1760" s="248"/>
      <c r="L1760" s="61">
        <v>14.54</v>
      </c>
    </row>
    <row r="1761" spans="1:12">
      <c r="A1761" s="59">
        <v>180328</v>
      </c>
      <c r="B1761" s="245" t="s">
        <v>1861</v>
      </c>
      <c r="C1761" s="245"/>
      <c r="D1761" s="245"/>
      <c r="E1761" s="245"/>
      <c r="F1761" s="245"/>
      <c r="G1761" s="246" t="s">
        <v>273</v>
      </c>
      <c r="H1761" s="246"/>
      <c r="I1761" s="62">
        <v>104.16</v>
      </c>
      <c r="J1761" s="249">
        <v>12.17</v>
      </c>
      <c r="K1761" s="248"/>
      <c r="L1761" s="62">
        <v>116.33</v>
      </c>
    </row>
    <row r="1762" spans="1:12">
      <c r="A1762" s="59">
        <v>180330</v>
      </c>
      <c r="B1762" s="245" t="s">
        <v>1862</v>
      </c>
      <c r="C1762" s="245"/>
      <c r="D1762" s="245"/>
      <c r="E1762" s="245"/>
      <c r="F1762" s="245"/>
      <c r="G1762" s="246" t="s">
        <v>273</v>
      </c>
      <c r="H1762" s="246"/>
      <c r="I1762" s="62">
        <v>123.2</v>
      </c>
      <c r="J1762" s="249">
        <v>12.17</v>
      </c>
      <c r="K1762" s="248"/>
      <c r="L1762" s="62">
        <v>135.37</v>
      </c>
    </row>
    <row r="1763" spans="1:12">
      <c r="A1763" s="59">
        <v>180331</v>
      </c>
      <c r="B1763" s="245" t="s">
        <v>1863</v>
      </c>
      <c r="C1763" s="245"/>
      <c r="D1763" s="245"/>
      <c r="E1763" s="245"/>
      <c r="F1763" s="245"/>
      <c r="G1763" s="246" t="s">
        <v>273</v>
      </c>
      <c r="H1763" s="246"/>
      <c r="I1763" s="62">
        <v>133.56</v>
      </c>
      <c r="J1763" s="249">
        <v>12.17</v>
      </c>
      <c r="K1763" s="248"/>
      <c r="L1763" s="62">
        <v>145.72999999999999</v>
      </c>
    </row>
    <row r="1764" spans="1:12">
      <c r="A1764" s="59">
        <v>180380</v>
      </c>
      <c r="B1764" s="245" t="s">
        <v>1864</v>
      </c>
      <c r="C1764" s="245"/>
      <c r="D1764" s="245"/>
      <c r="E1764" s="245"/>
      <c r="F1764" s="245"/>
      <c r="G1764" s="246" t="s">
        <v>273</v>
      </c>
      <c r="H1764" s="246"/>
      <c r="I1764" s="62">
        <v>273.33999999999997</v>
      </c>
      <c r="J1764" s="249">
        <v>33.29</v>
      </c>
      <c r="K1764" s="248"/>
      <c r="L1764" s="62">
        <v>306.63</v>
      </c>
    </row>
    <row r="1765" spans="1:12">
      <c r="A1765" s="59">
        <v>180381</v>
      </c>
      <c r="B1765" s="245" t="s">
        <v>1865</v>
      </c>
      <c r="C1765" s="245"/>
      <c r="D1765" s="245"/>
      <c r="E1765" s="245"/>
      <c r="F1765" s="245"/>
      <c r="G1765" s="246" t="s">
        <v>273</v>
      </c>
      <c r="H1765" s="246"/>
      <c r="I1765" s="62">
        <v>156.18</v>
      </c>
      <c r="J1765" s="249">
        <v>33.29</v>
      </c>
      <c r="K1765" s="248"/>
      <c r="L1765" s="62">
        <v>189.47</v>
      </c>
    </row>
    <row r="1766" spans="1:12">
      <c r="A1766" s="59">
        <v>180383</v>
      </c>
      <c r="B1766" s="245" t="s">
        <v>1866</v>
      </c>
      <c r="C1766" s="245"/>
      <c r="D1766" s="245"/>
      <c r="E1766" s="245"/>
      <c r="F1766" s="245"/>
      <c r="G1766" s="246" t="s">
        <v>273</v>
      </c>
      <c r="H1766" s="246"/>
      <c r="I1766" s="62">
        <v>161.58000000000001</v>
      </c>
      <c r="J1766" s="249">
        <v>33.29</v>
      </c>
      <c r="K1766" s="248"/>
      <c r="L1766" s="62">
        <v>194.87</v>
      </c>
    </row>
    <row r="1767" spans="1:12">
      <c r="A1767" s="59">
        <v>180401</v>
      </c>
      <c r="B1767" s="245" t="s">
        <v>1867</v>
      </c>
      <c r="C1767" s="245"/>
      <c r="D1767" s="245"/>
      <c r="E1767" s="245"/>
      <c r="F1767" s="245"/>
      <c r="G1767" s="246" t="s">
        <v>273</v>
      </c>
      <c r="H1767" s="246"/>
      <c r="I1767" s="61">
        <v>85.7</v>
      </c>
      <c r="J1767" s="249">
        <v>33.29</v>
      </c>
      <c r="K1767" s="248"/>
      <c r="L1767" s="62">
        <v>118.99</v>
      </c>
    </row>
    <row r="1768" spans="1:12">
      <c r="A1768" s="59">
        <v>180402</v>
      </c>
      <c r="B1768" s="245" t="s">
        <v>1868</v>
      </c>
      <c r="C1768" s="245"/>
      <c r="D1768" s="245"/>
      <c r="E1768" s="245"/>
      <c r="F1768" s="245"/>
      <c r="G1768" s="246" t="s">
        <v>273</v>
      </c>
      <c r="H1768" s="246"/>
      <c r="I1768" s="62">
        <v>273.48</v>
      </c>
      <c r="J1768" s="249">
        <v>33.29</v>
      </c>
      <c r="K1768" s="248"/>
      <c r="L1768" s="62">
        <v>306.77</v>
      </c>
    </row>
    <row r="1769" spans="1:12">
      <c r="A1769" s="59">
        <v>180403</v>
      </c>
      <c r="B1769" s="245" t="s">
        <v>1869</v>
      </c>
      <c r="C1769" s="245"/>
      <c r="D1769" s="245"/>
      <c r="E1769" s="245"/>
      <c r="F1769" s="245"/>
      <c r="G1769" s="246" t="s">
        <v>273</v>
      </c>
      <c r="H1769" s="246"/>
      <c r="I1769" s="61">
        <v>76.319999999999993</v>
      </c>
      <c r="J1769" s="249">
        <v>33.29</v>
      </c>
      <c r="K1769" s="248"/>
      <c r="L1769" s="62">
        <v>109.61</v>
      </c>
    </row>
    <row r="1770" spans="1:12">
      <c r="A1770" s="59">
        <v>180404</v>
      </c>
      <c r="B1770" s="245" t="s">
        <v>1870</v>
      </c>
      <c r="C1770" s="245"/>
      <c r="D1770" s="245"/>
      <c r="E1770" s="245"/>
      <c r="F1770" s="245"/>
      <c r="G1770" s="246" t="s">
        <v>273</v>
      </c>
      <c r="H1770" s="246"/>
      <c r="I1770" s="62">
        <v>130.84</v>
      </c>
      <c r="J1770" s="249">
        <v>33.29</v>
      </c>
      <c r="K1770" s="248"/>
      <c r="L1770" s="62">
        <v>164.13</v>
      </c>
    </row>
    <row r="1771" spans="1:12">
      <c r="A1771" s="59">
        <v>180405</v>
      </c>
      <c r="B1771" s="245" t="s">
        <v>73</v>
      </c>
      <c r="C1771" s="245"/>
      <c r="D1771" s="245"/>
      <c r="E1771" s="245"/>
      <c r="F1771" s="245"/>
      <c r="G1771" s="246" t="s">
        <v>273</v>
      </c>
      <c r="H1771" s="246"/>
      <c r="I1771" s="62">
        <v>160.03</v>
      </c>
      <c r="J1771" s="249">
        <v>26.19</v>
      </c>
      <c r="K1771" s="248"/>
      <c r="L1771" s="62">
        <v>186.22</v>
      </c>
    </row>
    <row r="1772" spans="1:12">
      <c r="A1772" s="59">
        <v>180406</v>
      </c>
      <c r="B1772" s="245" t="s">
        <v>1871</v>
      </c>
      <c r="C1772" s="245"/>
      <c r="D1772" s="245"/>
      <c r="E1772" s="245"/>
      <c r="F1772" s="245"/>
      <c r="G1772" s="246" t="s">
        <v>273</v>
      </c>
      <c r="H1772" s="246"/>
      <c r="I1772" s="62">
        <v>130.81</v>
      </c>
      <c r="J1772" s="249">
        <v>31.11</v>
      </c>
      <c r="K1772" s="248"/>
      <c r="L1772" s="62">
        <v>161.91999999999999</v>
      </c>
    </row>
    <row r="1773" spans="1:12">
      <c r="A1773" s="59">
        <v>180490</v>
      </c>
      <c r="B1773" s="245" t="s">
        <v>1872</v>
      </c>
      <c r="C1773" s="245"/>
      <c r="D1773" s="245"/>
      <c r="E1773" s="245"/>
      <c r="F1773" s="245"/>
      <c r="G1773" s="246" t="s">
        <v>273</v>
      </c>
      <c r="H1773" s="246"/>
      <c r="I1773" s="62">
        <v>279.79000000000002</v>
      </c>
      <c r="J1773" s="249">
        <v>31.11</v>
      </c>
      <c r="K1773" s="248"/>
      <c r="L1773" s="62">
        <v>310.89999999999998</v>
      </c>
    </row>
    <row r="1774" spans="1:12">
      <c r="A1774" s="59">
        <v>180491</v>
      </c>
      <c r="B1774" s="245" t="s">
        <v>1873</v>
      </c>
      <c r="C1774" s="245"/>
      <c r="D1774" s="245"/>
      <c r="E1774" s="245"/>
      <c r="F1774" s="245"/>
      <c r="G1774" s="246" t="s">
        <v>273</v>
      </c>
      <c r="H1774" s="246"/>
      <c r="I1774" s="62">
        <v>267.54000000000002</v>
      </c>
      <c r="J1774" s="249">
        <v>31.11</v>
      </c>
      <c r="K1774" s="248"/>
      <c r="L1774" s="62">
        <v>298.64999999999998</v>
      </c>
    </row>
    <row r="1775" spans="1:12">
      <c r="A1775" s="59">
        <v>180501</v>
      </c>
      <c r="B1775" s="245" t="s">
        <v>1874</v>
      </c>
      <c r="C1775" s="245"/>
      <c r="D1775" s="245"/>
      <c r="E1775" s="245"/>
      <c r="F1775" s="245"/>
      <c r="G1775" s="246" t="s">
        <v>273</v>
      </c>
      <c r="H1775" s="246"/>
      <c r="I1775" s="62">
        <v>349.26</v>
      </c>
      <c r="J1775" s="249">
        <v>31.11</v>
      </c>
      <c r="K1775" s="248"/>
      <c r="L1775" s="62">
        <v>380.37</v>
      </c>
    </row>
    <row r="1776" spans="1:12">
      <c r="A1776" s="59">
        <v>180502</v>
      </c>
      <c r="B1776" s="245" t="s">
        <v>1875</v>
      </c>
      <c r="C1776" s="245"/>
      <c r="D1776" s="245"/>
      <c r="E1776" s="245"/>
      <c r="F1776" s="245"/>
      <c r="G1776" s="246" t="s">
        <v>273</v>
      </c>
      <c r="H1776" s="246"/>
      <c r="I1776" s="62">
        <v>176.88</v>
      </c>
      <c r="J1776" s="249">
        <v>31.11</v>
      </c>
      <c r="K1776" s="248"/>
      <c r="L1776" s="62">
        <v>207.99</v>
      </c>
    </row>
    <row r="1777" spans="1:12">
      <c r="A1777" s="59">
        <v>180503</v>
      </c>
      <c r="B1777" s="245" t="s">
        <v>1876</v>
      </c>
      <c r="C1777" s="245"/>
      <c r="D1777" s="245"/>
      <c r="E1777" s="245"/>
      <c r="F1777" s="245"/>
      <c r="G1777" s="246" t="s">
        <v>273</v>
      </c>
      <c r="H1777" s="246"/>
      <c r="I1777" s="62">
        <v>211.63</v>
      </c>
      <c r="J1777" s="249">
        <v>31.11</v>
      </c>
      <c r="K1777" s="248"/>
      <c r="L1777" s="62">
        <v>242.74</v>
      </c>
    </row>
    <row r="1778" spans="1:12">
      <c r="A1778" s="59">
        <v>180504</v>
      </c>
      <c r="B1778" s="245" t="s">
        <v>1877</v>
      </c>
      <c r="C1778" s="245"/>
      <c r="D1778" s="245"/>
      <c r="E1778" s="245"/>
      <c r="F1778" s="245"/>
      <c r="G1778" s="246" t="s">
        <v>273</v>
      </c>
      <c r="H1778" s="246"/>
      <c r="I1778" s="62">
        <v>238.48</v>
      </c>
      <c r="J1778" s="249">
        <v>31.11</v>
      </c>
      <c r="K1778" s="248"/>
      <c r="L1778" s="62">
        <v>269.58999999999997</v>
      </c>
    </row>
    <row r="1779" spans="1:12">
      <c r="A1779" s="59">
        <v>180505</v>
      </c>
      <c r="B1779" s="245" t="s">
        <v>1878</v>
      </c>
      <c r="C1779" s="245"/>
      <c r="D1779" s="245"/>
      <c r="E1779" s="245"/>
      <c r="F1779" s="245"/>
      <c r="G1779" s="246" t="s">
        <v>273</v>
      </c>
      <c r="H1779" s="246"/>
      <c r="I1779" s="62">
        <v>198.71</v>
      </c>
      <c r="J1779" s="249">
        <v>31.11</v>
      </c>
      <c r="K1779" s="248"/>
      <c r="L1779" s="62">
        <v>229.82</v>
      </c>
    </row>
    <row r="1780" spans="1:12">
      <c r="A1780" s="59">
        <v>180506</v>
      </c>
      <c r="B1780" s="245" t="s">
        <v>1879</v>
      </c>
      <c r="C1780" s="245"/>
      <c r="D1780" s="245"/>
      <c r="E1780" s="245"/>
      <c r="F1780" s="245"/>
      <c r="G1780" s="246" t="s">
        <v>273</v>
      </c>
      <c r="H1780" s="246"/>
      <c r="I1780" s="62">
        <v>120.1</v>
      </c>
      <c r="J1780" s="249">
        <v>31.11</v>
      </c>
      <c r="K1780" s="248"/>
      <c r="L1780" s="62">
        <v>151.21</v>
      </c>
    </row>
    <row r="1781" spans="1:12">
      <c r="A1781" s="59">
        <v>180507</v>
      </c>
      <c r="B1781" s="245" t="s">
        <v>1880</v>
      </c>
      <c r="C1781" s="245"/>
      <c r="D1781" s="245"/>
      <c r="E1781" s="245"/>
      <c r="F1781" s="245"/>
      <c r="G1781" s="246" t="s">
        <v>273</v>
      </c>
      <c r="H1781" s="246"/>
      <c r="I1781" s="62">
        <v>132.18</v>
      </c>
      <c r="J1781" s="249">
        <v>31.11</v>
      </c>
      <c r="K1781" s="248"/>
      <c r="L1781" s="62">
        <v>163.29</v>
      </c>
    </row>
    <row r="1782" spans="1:12">
      <c r="A1782" s="59">
        <v>180508</v>
      </c>
      <c r="B1782" s="245" t="s">
        <v>1881</v>
      </c>
      <c r="C1782" s="245"/>
      <c r="D1782" s="245"/>
      <c r="E1782" s="245"/>
      <c r="F1782" s="245"/>
      <c r="G1782" s="246" t="s">
        <v>273</v>
      </c>
      <c r="H1782" s="246"/>
      <c r="I1782" s="62">
        <v>145.1</v>
      </c>
      <c r="J1782" s="249">
        <v>31.11</v>
      </c>
      <c r="K1782" s="248"/>
      <c r="L1782" s="62">
        <v>176.21</v>
      </c>
    </row>
    <row r="1783" spans="1:12">
      <c r="A1783" s="59">
        <v>180509</v>
      </c>
      <c r="B1783" s="245" t="s">
        <v>1882</v>
      </c>
      <c r="C1783" s="245"/>
      <c r="D1783" s="245"/>
      <c r="E1783" s="245"/>
      <c r="F1783" s="245"/>
      <c r="G1783" s="246" t="s">
        <v>273</v>
      </c>
      <c r="H1783" s="246"/>
      <c r="I1783" s="62">
        <v>228.31</v>
      </c>
      <c r="J1783" s="249">
        <v>31.11</v>
      </c>
      <c r="K1783" s="248"/>
      <c r="L1783" s="62">
        <v>259.42</v>
      </c>
    </row>
    <row r="1784" spans="1:12">
      <c r="A1784" s="59">
        <v>180510</v>
      </c>
      <c r="B1784" s="245" t="s">
        <v>1883</v>
      </c>
      <c r="C1784" s="245"/>
      <c r="D1784" s="245"/>
      <c r="E1784" s="245"/>
      <c r="F1784" s="245"/>
      <c r="G1784" s="246" t="s">
        <v>273</v>
      </c>
      <c r="H1784" s="246"/>
      <c r="I1784" s="62">
        <v>270.02999999999997</v>
      </c>
      <c r="J1784" s="249">
        <v>24.31</v>
      </c>
      <c r="K1784" s="248"/>
      <c r="L1784" s="62">
        <v>294.33999999999997</v>
      </c>
    </row>
    <row r="1785" spans="1:12">
      <c r="A1785" s="59">
        <v>180511</v>
      </c>
      <c r="B1785" s="245" t="s">
        <v>1884</v>
      </c>
      <c r="C1785" s="245"/>
      <c r="D1785" s="245"/>
      <c r="E1785" s="245"/>
      <c r="F1785" s="245"/>
      <c r="G1785" s="246" t="s">
        <v>273</v>
      </c>
      <c r="H1785" s="246"/>
      <c r="I1785" s="62">
        <v>262.86</v>
      </c>
      <c r="J1785" s="249">
        <v>24.31</v>
      </c>
      <c r="K1785" s="248"/>
      <c r="L1785" s="62">
        <v>287.17</v>
      </c>
    </row>
    <row r="1786" spans="1:12">
      <c r="A1786" s="59">
        <v>180512</v>
      </c>
      <c r="B1786" s="245" t="s">
        <v>1885</v>
      </c>
      <c r="C1786" s="245"/>
      <c r="D1786" s="245"/>
      <c r="E1786" s="245"/>
      <c r="F1786" s="245"/>
      <c r="G1786" s="246" t="s">
        <v>273</v>
      </c>
      <c r="H1786" s="246"/>
      <c r="I1786" s="62">
        <v>208.03</v>
      </c>
      <c r="J1786" s="249">
        <v>24.31</v>
      </c>
      <c r="K1786" s="248"/>
      <c r="L1786" s="62">
        <v>232.34</v>
      </c>
    </row>
    <row r="1787" spans="1:12">
      <c r="A1787" s="59">
        <v>180515</v>
      </c>
      <c r="B1787" s="245" t="s">
        <v>1886</v>
      </c>
      <c r="C1787" s="245"/>
      <c r="D1787" s="245"/>
      <c r="E1787" s="245"/>
      <c r="F1787" s="245"/>
      <c r="G1787" s="246" t="s">
        <v>273</v>
      </c>
      <c r="H1787" s="246"/>
      <c r="I1787" s="62">
        <v>175.83</v>
      </c>
      <c r="J1787" s="249">
        <v>31.11</v>
      </c>
      <c r="K1787" s="248"/>
      <c r="L1787" s="62">
        <v>206.94</v>
      </c>
    </row>
    <row r="1788" spans="1:12">
      <c r="A1788" s="59">
        <v>180701</v>
      </c>
      <c r="B1788" s="245" t="s">
        <v>74</v>
      </c>
      <c r="C1788" s="245"/>
      <c r="D1788" s="245"/>
      <c r="E1788" s="245"/>
      <c r="F1788" s="245"/>
      <c r="G1788" s="246" t="s">
        <v>301</v>
      </c>
      <c r="H1788" s="246"/>
      <c r="I1788" s="62">
        <v>242.71</v>
      </c>
      <c r="J1788" s="247">
        <v>5.7</v>
      </c>
      <c r="K1788" s="248"/>
      <c r="L1788" s="62">
        <v>248.41</v>
      </c>
    </row>
    <row r="1789" spans="1:12">
      <c r="A1789" s="59">
        <v>180703</v>
      </c>
      <c r="B1789" s="245" t="s">
        <v>1887</v>
      </c>
      <c r="C1789" s="245"/>
      <c r="D1789" s="245"/>
      <c r="E1789" s="245"/>
      <c r="F1789" s="245"/>
      <c r="G1789" s="246" t="s">
        <v>301</v>
      </c>
      <c r="H1789" s="246"/>
      <c r="I1789" s="62">
        <v>190.86</v>
      </c>
      <c r="J1789" s="249">
        <v>10.23</v>
      </c>
      <c r="K1789" s="248"/>
      <c r="L1789" s="62">
        <v>201.09</v>
      </c>
    </row>
    <row r="1790" spans="1:12">
      <c r="A1790" s="59">
        <v>180708</v>
      </c>
      <c r="B1790" s="245" t="s">
        <v>1888</v>
      </c>
      <c r="C1790" s="245"/>
      <c r="D1790" s="245"/>
      <c r="E1790" s="245"/>
      <c r="F1790" s="245"/>
      <c r="G1790" s="246" t="s">
        <v>334</v>
      </c>
      <c r="H1790" s="246"/>
      <c r="I1790" s="61">
        <v>79.650000000000006</v>
      </c>
      <c r="J1790" s="249">
        <v>12.17</v>
      </c>
      <c r="K1790" s="248"/>
      <c r="L1790" s="61">
        <v>91.82</v>
      </c>
    </row>
    <row r="1791" spans="1:12">
      <c r="A1791" s="59">
        <v>180710</v>
      </c>
      <c r="B1791" s="245" t="s">
        <v>1889</v>
      </c>
      <c r="C1791" s="245"/>
      <c r="D1791" s="245"/>
      <c r="E1791" s="245"/>
      <c r="F1791" s="245"/>
      <c r="G1791" s="246" t="s">
        <v>273</v>
      </c>
      <c r="H1791" s="246"/>
      <c r="I1791" s="62">
        <v>217.59</v>
      </c>
      <c r="J1791" s="247">
        <v>4.38</v>
      </c>
      <c r="K1791" s="248"/>
      <c r="L1791" s="62">
        <v>221.97</v>
      </c>
    </row>
    <row r="1792" spans="1:12">
      <c r="A1792" s="58">
        <v>181</v>
      </c>
      <c r="B1792" s="251" t="s">
        <v>19</v>
      </c>
      <c r="C1792" s="251"/>
      <c r="D1792" s="251"/>
      <c r="E1792" s="251"/>
      <c r="F1792" s="251"/>
      <c r="G1792" s="252"/>
      <c r="H1792" s="251"/>
      <c r="I1792" s="253"/>
      <c r="J1792" s="253"/>
      <c r="K1792" s="251"/>
      <c r="L1792" s="253"/>
    </row>
    <row r="1793" spans="1:12">
      <c r="A1793" s="59">
        <v>190000</v>
      </c>
      <c r="B1793" s="245" t="s">
        <v>19</v>
      </c>
      <c r="C1793" s="245"/>
      <c r="D1793" s="245"/>
      <c r="E1793" s="245"/>
      <c r="F1793" s="245"/>
      <c r="G1793" s="246"/>
      <c r="H1793" s="246"/>
      <c r="I1793" s="60">
        <v>0</v>
      </c>
      <c r="J1793" s="247">
        <v>0</v>
      </c>
      <c r="K1793" s="248"/>
      <c r="L1793" s="60">
        <v>0</v>
      </c>
    </row>
    <row r="1794" spans="1:12">
      <c r="A1794" s="59">
        <v>190101</v>
      </c>
      <c r="B1794" s="245" t="s">
        <v>1890</v>
      </c>
      <c r="C1794" s="245"/>
      <c r="D1794" s="245"/>
      <c r="E1794" s="245"/>
      <c r="F1794" s="245"/>
      <c r="G1794" s="246" t="s">
        <v>273</v>
      </c>
      <c r="H1794" s="246"/>
      <c r="I1794" s="61">
        <v>48.89</v>
      </c>
      <c r="J1794" s="247">
        <v>0</v>
      </c>
      <c r="K1794" s="248"/>
      <c r="L1794" s="61">
        <v>48.89</v>
      </c>
    </row>
    <row r="1795" spans="1:12">
      <c r="A1795" s="59">
        <v>190102</v>
      </c>
      <c r="B1795" s="245" t="s">
        <v>1891</v>
      </c>
      <c r="C1795" s="245"/>
      <c r="D1795" s="245"/>
      <c r="E1795" s="245"/>
      <c r="F1795" s="245"/>
      <c r="G1795" s="246" t="s">
        <v>273</v>
      </c>
      <c r="H1795" s="246"/>
      <c r="I1795" s="61">
        <v>55.46</v>
      </c>
      <c r="J1795" s="247">
        <v>0</v>
      </c>
      <c r="K1795" s="248"/>
      <c r="L1795" s="61">
        <v>55.46</v>
      </c>
    </row>
    <row r="1796" spans="1:12">
      <c r="A1796" s="59">
        <v>190103</v>
      </c>
      <c r="B1796" s="245" t="s">
        <v>1892</v>
      </c>
      <c r="C1796" s="245"/>
      <c r="D1796" s="245"/>
      <c r="E1796" s="245"/>
      <c r="F1796" s="245"/>
      <c r="G1796" s="246" t="s">
        <v>273</v>
      </c>
      <c r="H1796" s="246"/>
      <c r="I1796" s="61">
        <v>64.260000000000005</v>
      </c>
      <c r="J1796" s="247">
        <v>0</v>
      </c>
      <c r="K1796" s="248"/>
      <c r="L1796" s="61">
        <v>64.260000000000005</v>
      </c>
    </row>
    <row r="1797" spans="1:12">
      <c r="A1797" s="59">
        <v>190104</v>
      </c>
      <c r="B1797" s="245" t="s">
        <v>75</v>
      </c>
      <c r="C1797" s="245"/>
      <c r="D1797" s="245"/>
      <c r="E1797" s="245"/>
      <c r="F1797" s="245"/>
      <c r="G1797" s="246" t="s">
        <v>273</v>
      </c>
      <c r="H1797" s="246"/>
      <c r="I1797" s="61">
        <v>71.58</v>
      </c>
      <c r="J1797" s="247">
        <v>0</v>
      </c>
      <c r="K1797" s="248"/>
      <c r="L1797" s="61">
        <v>71.58</v>
      </c>
    </row>
    <row r="1798" spans="1:12">
      <c r="A1798" s="59">
        <v>190105</v>
      </c>
      <c r="B1798" s="245" t="s">
        <v>1893</v>
      </c>
      <c r="C1798" s="245"/>
      <c r="D1798" s="245"/>
      <c r="E1798" s="245"/>
      <c r="F1798" s="245"/>
      <c r="G1798" s="246" t="s">
        <v>273</v>
      </c>
      <c r="H1798" s="246"/>
      <c r="I1798" s="61">
        <v>54.35</v>
      </c>
      <c r="J1798" s="247">
        <v>0</v>
      </c>
      <c r="K1798" s="248"/>
      <c r="L1798" s="61">
        <v>54.35</v>
      </c>
    </row>
    <row r="1799" spans="1:12">
      <c r="A1799" s="59">
        <v>190106</v>
      </c>
      <c r="B1799" s="245" t="s">
        <v>1894</v>
      </c>
      <c r="C1799" s="245"/>
      <c r="D1799" s="245"/>
      <c r="E1799" s="245"/>
      <c r="F1799" s="245"/>
      <c r="G1799" s="246" t="s">
        <v>273</v>
      </c>
      <c r="H1799" s="246"/>
      <c r="I1799" s="61">
        <v>54.87</v>
      </c>
      <c r="J1799" s="247">
        <v>0</v>
      </c>
      <c r="K1799" s="248"/>
      <c r="L1799" s="61">
        <v>54.87</v>
      </c>
    </row>
    <row r="1800" spans="1:12">
      <c r="A1800" s="59">
        <v>190107</v>
      </c>
      <c r="B1800" s="245" t="s">
        <v>1895</v>
      </c>
      <c r="C1800" s="245"/>
      <c r="D1800" s="245"/>
      <c r="E1800" s="245"/>
      <c r="F1800" s="245"/>
      <c r="G1800" s="246" t="s">
        <v>273</v>
      </c>
      <c r="H1800" s="246"/>
      <c r="I1800" s="61">
        <v>54.35</v>
      </c>
      <c r="J1800" s="247">
        <v>0</v>
      </c>
      <c r="K1800" s="248"/>
      <c r="L1800" s="61">
        <v>54.35</v>
      </c>
    </row>
    <row r="1801" spans="1:12">
      <c r="A1801" s="59">
        <v>190108</v>
      </c>
      <c r="B1801" s="245" t="s">
        <v>1896</v>
      </c>
      <c r="C1801" s="245"/>
      <c r="D1801" s="245"/>
      <c r="E1801" s="245"/>
      <c r="F1801" s="245"/>
      <c r="G1801" s="246" t="s">
        <v>273</v>
      </c>
      <c r="H1801" s="246"/>
      <c r="I1801" s="61">
        <v>54.72</v>
      </c>
      <c r="J1801" s="247">
        <v>0</v>
      </c>
      <c r="K1801" s="248"/>
      <c r="L1801" s="61">
        <v>54.72</v>
      </c>
    </row>
    <row r="1802" spans="1:12">
      <c r="A1802" s="59">
        <v>190109</v>
      </c>
      <c r="B1802" s="245" t="s">
        <v>76</v>
      </c>
      <c r="C1802" s="245"/>
      <c r="D1802" s="245"/>
      <c r="E1802" s="245"/>
      <c r="F1802" s="245"/>
      <c r="G1802" s="246" t="s">
        <v>273</v>
      </c>
      <c r="H1802" s="246"/>
      <c r="I1802" s="61">
        <v>52.69</v>
      </c>
      <c r="J1802" s="247">
        <v>0</v>
      </c>
      <c r="K1802" s="248"/>
      <c r="L1802" s="61">
        <v>52.69</v>
      </c>
    </row>
    <row r="1803" spans="1:12">
      <c r="A1803" s="59">
        <v>190201</v>
      </c>
      <c r="B1803" s="245" t="s">
        <v>77</v>
      </c>
      <c r="C1803" s="245"/>
      <c r="D1803" s="245"/>
      <c r="E1803" s="245"/>
      <c r="F1803" s="245"/>
      <c r="G1803" s="246" t="s">
        <v>273</v>
      </c>
      <c r="H1803" s="246"/>
      <c r="I1803" s="62">
        <v>153.22</v>
      </c>
      <c r="J1803" s="247">
        <v>0</v>
      </c>
      <c r="K1803" s="248"/>
      <c r="L1803" s="62">
        <v>153.22</v>
      </c>
    </row>
    <row r="1804" spans="1:12">
      <c r="A1804" s="59">
        <v>190202</v>
      </c>
      <c r="B1804" s="245" t="s">
        <v>1897</v>
      </c>
      <c r="C1804" s="245"/>
      <c r="D1804" s="245"/>
      <c r="E1804" s="245"/>
      <c r="F1804" s="245"/>
      <c r="G1804" s="246" t="s">
        <v>273</v>
      </c>
      <c r="H1804" s="246"/>
      <c r="I1804" s="62">
        <v>199.09</v>
      </c>
      <c r="J1804" s="247">
        <v>0</v>
      </c>
      <c r="K1804" s="248"/>
      <c r="L1804" s="62">
        <v>199.09</v>
      </c>
    </row>
    <row r="1805" spans="1:12">
      <c r="A1805" s="59">
        <v>190301</v>
      </c>
      <c r="B1805" s="245" t="s">
        <v>1898</v>
      </c>
      <c r="C1805" s="245"/>
      <c r="D1805" s="245"/>
      <c r="E1805" s="245"/>
      <c r="F1805" s="245"/>
      <c r="G1805" s="246" t="s">
        <v>273</v>
      </c>
      <c r="H1805" s="246"/>
      <c r="I1805" s="61">
        <v>70.47</v>
      </c>
      <c r="J1805" s="247">
        <v>0</v>
      </c>
      <c r="K1805" s="248"/>
      <c r="L1805" s="61">
        <v>70.47</v>
      </c>
    </row>
    <row r="1806" spans="1:12">
      <c r="A1806" s="59">
        <v>190401</v>
      </c>
      <c r="B1806" s="245" t="s">
        <v>1899</v>
      </c>
      <c r="C1806" s="245"/>
      <c r="D1806" s="245"/>
      <c r="E1806" s="245"/>
      <c r="F1806" s="245"/>
      <c r="G1806" s="246" t="s">
        <v>273</v>
      </c>
      <c r="H1806" s="246"/>
      <c r="I1806" s="62">
        <v>147.72999999999999</v>
      </c>
      <c r="J1806" s="247">
        <v>0</v>
      </c>
      <c r="K1806" s="248"/>
      <c r="L1806" s="62">
        <v>147.72999999999999</v>
      </c>
    </row>
    <row r="1807" spans="1:12">
      <c r="A1807" s="58">
        <v>182</v>
      </c>
      <c r="B1807" s="251" t="s">
        <v>267</v>
      </c>
      <c r="C1807" s="251"/>
      <c r="D1807" s="251"/>
      <c r="E1807" s="251"/>
      <c r="F1807" s="251"/>
      <c r="G1807" s="252"/>
      <c r="H1807" s="251"/>
      <c r="I1807" s="253"/>
      <c r="J1807" s="253"/>
      <c r="K1807" s="251"/>
      <c r="L1807" s="253"/>
    </row>
    <row r="1808" spans="1:12">
      <c r="A1808" s="59">
        <v>200000</v>
      </c>
      <c r="B1808" s="245" t="s">
        <v>267</v>
      </c>
      <c r="C1808" s="245"/>
      <c r="D1808" s="245"/>
      <c r="E1808" s="245"/>
      <c r="F1808" s="245"/>
      <c r="G1808" s="246"/>
      <c r="H1808" s="246"/>
      <c r="I1808" s="60">
        <v>0</v>
      </c>
      <c r="J1808" s="247">
        <v>0</v>
      </c>
      <c r="K1808" s="248"/>
      <c r="L1808" s="60">
        <v>0</v>
      </c>
    </row>
    <row r="1809" spans="1:12">
      <c r="A1809" s="59">
        <v>200101</v>
      </c>
      <c r="B1809" s="245" t="s">
        <v>86</v>
      </c>
      <c r="C1809" s="245"/>
      <c r="D1809" s="245"/>
      <c r="E1809" s="245"/>
      <c r="F1809" s="245"/>
      <c r="G1809" s="246" t="s">
        <v>273</v>
      </c>
      <c r="H1809" s="246"/>
      <c r="I1809" s="60">
        <v>1.34</v>
      </c>
      <c r="J1809" s="247">
        <v>2.38</v>
      </c>
      <c r="K1809" s="248"/>
      <c r="L1809" s="60">
        <v>3.72</v>
      </c>
    </row>
    <row r="1810" spans="1:12">
      <c r="A1810" s="59">
        <v>200102</v>
      </c>
      <c r="B1810" s="245" t="s">
        <v>1900</v>
      </c>
      <c r="C1810" s="245"/>
      <c r="D1810" s="245"/>
      <c r="E1810" s="245"/>
      <c r="F1810" s="245"/>
      <c r="G1810" s="246" t="s">
        <v>301</v>
      </c>
      <c r="H1810" s="246"/>
      <c r="I1810" s="60">
        <v>1.85</v>
      </c>
      <c r="J1810" s="247">
        <v>6.89</v>
      </c>
      <c r="K1810" s="248"/>
      <c r="L1810" s="60">
        <v>8.74</v>
      </c>
    </row>
    <row r="1811" spans="1:12">
      <c r="A1811" s="59">
        <v>200103</v>
      </c>
      <c r="B1811" s="245" t="s">
        <v>1901</v>
      </c>
      <c r="C1811" s="245"/>
      <c r="D1811" s="245"/>
      <c r="E1811" s="245"/>
      <c r="F1811" s="245"/>
      <c r="G1811" s="246" t="s">
        <v>383</v>
      </c>
      <c r="H1811" s="246"/>
      <c r="I1811" s="60">
        <v>0.11</v>
      </c>
      <c r="J1811" s="249">
        <v>10.54</v>
      </c>
      <c r="K1811" s="248"/>
      <c r="L1811" s="61">
        <v>10.65</v>
      </c>
    </row>
    <row r="1812" spans="1:12">
      <c r="A1812" s="59">
        <v>200104</v>
      </c>
      <c r="B1812" s="245" t="s">
        <v>1902</v>
      </c>
      <c r="C1812" s="245"/>
      <c r="D1812" s="245"/>
      <c r="E1812" s="245"/>
      <c r="F1812" s="245"/>
      <c r="G1812" s="246" t="s">
        <v>273</v>
      </c>
      <c r="H1812" s="246"/>
      <c r="I1812" s="60">
        <v>2.4</v>
      </c>
      <c r="J1812" s="247">
        <v>4.09</v>
      </c>
      <c r="K1812" s="248"/>
      <c r="L1812" s="60">
        <v>6.49</v>
      </c>
    </row>
    <row r="1813" spans="1:12">
      <c r="A1813" s="59">
        <v>200105</v>
      </c>
      <c r="B1813" s="245" t="s">
        <v>1903</v>
      </c>
      <c r="C1813" s="245"/>
      <c r="D1813" s="245"/>
      <c r="E1813" s="245"/>
      <c r="F1813" s="245"/>
      <c r="G1813" s="246" t="s">
        <v>273</v>
      </c>
      <c r="H1813" s="246"/>
      <c r="I1813" s="60">
        <v>1.07</v>
      </c>
      <c r="J1813" s="247">
        <v>4.09</v>
      </c>
      <c r="K1813" s="248"/>
      <c r="L1813" s="60">
        <v>5.16</v>
      </c>
    </row>
    <row r="1814" spans="1:12">
      <c r="A1814" s="59">
        <v>200140</v>
      </c>
      <c r="B1814" s="245" t="s">
        <v>1904</v>
      </c>
      <c r="C1814" s="245"/>
      <c r="D1814" s="245"/>
      <c r="E1814" s="245"/>
      <c r="F1814" s="245"/>
      <c r="G1814" s="246" t="s">
        <v>273</v>
      </c>
      <c r="H1814" s="246"/>
      <c r="I1814" s="60">
        <v>1.34</v>
      </c>
      <c r="J1814" s="247">
        <v>2.69</v>
      </c>
      <c r="K1814" s="248"/>
      <c r="L1814" s="60">
        <v>4.03</v>
      </c>
    </row>
    <row r="1815" spans="1:12">
      <c r="A1815" s="59">
        <v>200145</v>
      </c>
      <c r="B1815" s="245" t="s">
        <v>1905</v>
      </c>
      <c r="C1815" s="245"/>
      <c r="D1815" s="245"/>
      <c r="E1815" s="245"/>
      <c r="F1815" s="245"/>
      <c r="G1815" s="246" t="s">
        <v>273</v>
      </c>
      <c r="H1815" s="246"/>
      <c r="I1815" s="60">
        <v>1.77</v>
      </c>
      <c r="J1815" s="247">
        <v>2.44</v>
      </c>
      <c r="K1815" s="248"/>
      <c r="L1815" s="60">
        <v>4.21</v>
      </c>
    </row>
    <row r="1816" spans="1:12">
      <c r="A1816" s="59">
        <v>200150</v>
      </c>
      <c r="B1816" s="245" t="s">
        <v>1906</v>
      </c>
      <c r="C1816" s="245"/>
      <c r="D1816" s="245"/>
      <c r="E1816" s="245"/>
      <c r="F1816" s="245"/>
      <c r="G1816" s="246" t="s">
        <v>273</v>
      </c>
      <c r="H1816" s="246"/>
      <c r="I1816" s="60">
        <v>2.29</v>
      </c>
      <c r="J1816" s="247">
        <v>0.79</v>
      </c>
      <c r="K1816" s="248"/>
      <c r="L1816" s="60">
        <v>3.08</v>
      </c>
    </row>
    <row r="1817" spans="1:12">
      <c r="A1817" s="59">
        <v>200200</v>
      </c>
      <c r="B1817" s="245" t="s">
        <v>1907</v>
      </c>
      <c r="C1817" s="245"/>
      <c r="D1817" s="245"/>
      <c r="E1817" s="245"/>
      <c r="F1817" s="245"/>
      <c r="G1817" s="246" t="s">
        <v>273</v>
      </c>
      <c r="H1817" s="246"/>
      <c r="I1817" s="60">
        <v>4.7</v>
      </c>
      <c r="J1817" s="247">
        <v>9.57</v>
      </c>
      <c r="K1817" s="248"/>
      <c r="L1817" s="61">
        <v>14.27</v>
      </c>
    </row>
    <row r="1818" spans="1:12">
      <c r="A1818" s="59">
        <v>200201</v>
      </c>
      <c r="B1818" s="245" t="s">
        <v>1908</v>
      </c>
      <c r="C1818" s="245"/>
      <c r="D1818" s="245"/>
      <c r="E1818" s="245"/>
      <c r="F1818" s="245"/>
      <c r="G1818" s="246" t="s">
        <v>273</v>
      </c>
      <c r="H1818" s="246"/>
      <c r="I1818" s="60">
        <v>5.13</v>
      </c>
      <c r="J1818" s="247">
        <v>9.57</v>
      </c>
      <c r="K1818" s="248"/>
      <c r="L1818" s="61">
        <v>14.7</v>
      </c>
    </row>
    <row r="1819" spans="1:12">
      <c r="A1819" s="59">
        <v>200403</v>
      </c>
      <c r="B1819" s="245" t="s">
        <v>1909</v>
      </c>
      <c r="C1819" s="245"/>
      <c r="D1819" s="245"/>
      <c r="E1819" s="245"/>
      <c r="F1819" s="245"/>
      <c r="G1819" s="246" t="s">
        <v>273</v>
      </c>
      <c r="H1819" s="246"/>
      <c r="I1819" s="60">
        <v>1.3</v>
      </c>
      <c r="J1819" s="249">
        <v>10.28</v>
      </c>
      <c r="K1819" s="248"/>
      <c r="L1819" s="61">
        <v>11.58</v>
      </c>
    </row>
    <row r="1820" spans="1:12">
      <c r="A1820" s="59">
        <v>200499</v>
      </c>
      <c r="B1820" s="245" t="s">
        <v>87</v>
      </c>
      <c r="C1820" s="245"/>
      <c r="D1820" s="245"/>
      <c r="E1820" s="245"/>
      <c r="F1820" s="245"/>
      <c r="G1820" s="246" t="s">
        <v>273</v>
      </c>
      <c r="H1820" s="246"/>
      <c r="I1820" s="60">
        <v>4.7</v>
      </c>
      <c r="J1820" s="249">
        <v>13.17</v>
      </c>
      <c r="K1820" s="248"/>
      <c r="L1820" s="61">
        <v>17.87</v>
      </c>
    </row>
    <row r="1821" spans="1:12">
      <c r="A1821" s="59">
        <v>200500</v>
      </c>
      <c r="B1821" s="245" t="s">
        <v>1910</v>
      </c>
      <c r="C1821" s="245"/>
      <c r="D1821" s="245"/>
      <c r="E1821" s="245"/>
      <c r="F1821" s="245"/>
      <c r="G1821" s="246" t="s">
        <v>273</v>
      </c>
      <c r="H1821" s="246"/>
      <c r="I1821" s="60">
        <v>4.4000000000000004</v>
      </c>
      <c r="J1821" s="249">
        <v>13.17</v>
      </c>
      <c r="K1821" s="248"/>
      <c r="L1821" s="61">
        <v>17.57</v>
      </c>
    </row>
    <row r="1822" spans="1:12">
      <c r="A1822" s="59">
        <v>200502</v>
      </c>
      <c r="B1822" s="245" t="s">
        <v>1911</v>
      </c>
      <c r="C1822" s="245"/>
      <c r="D1822" s="245"/>
      <c r="E1822" s="245"/>
      <c r="F1822" s="245"/>
      <c r="G1822" s="246" t="s">
        <v>273</v>
      </c>
      <c r="H1822" s="246"/>
      <c r="I1822" s="60">
        <v>5.9</v>
      </c>
      <c r="J1822" s="249">
        <v>13.17</v>
      </c>
      <c r="K1822" s="248"/>
      <c r="L1822" s="61">
        <v>19.07</v>
      </c>
    </row>
    <row r="1823" spans="1:12">
      <c r="A1823" s="59">
        <v>200503</v>
      </c>
      <c r="B1823" s="245" t="s">
        <v>1912</v>
      </c>
      <c r="C1823" s="245"/>
      <c r="D1823" s="245"/>
      <c r="E1823" s="245"/>
      <c r="F1823" s="245"/>
      <c r="G1823" s="246" t="s">
        <v>273</v>
      </c>
      <c r="H1823" s="246"/>
      <c r="I1823" s="61">
        <v>23.15</v>
      </c>
      <c r="J1823" s="249">
        <v>19.649999999999999</v>
      </c>
      <c r="K1823" s="248"/>
      <c r="L1823" s="61">
        <v>42.8</v>
      </c>
    </row>
    <row r="1824" spans="1:12">
      <c r="A1824" s="59">
        <v>200504</v>
      </c>
      <c r="B1824" s="245" t="s">
        <v>1913</v>
      </c>
      <c r="C1824" s="245"/>
      <c r="D1824" s="245"/>
      <c r="E1824" s="245"/>
      <c r="F1824" s="245"/>
      <c r="G1824" s="246" t="s">
        <v>273</v>
      </c>
      <c r="H1824" s="246"/>
      <c r="I1824" s="60">
        <v>5.34</v>
      </c>
      <c r="J1824" s="249">
        <v>13.17</v>
      </c>
      <c r="K1824" s="248"/>
      <c r="L1824" s="61">
        <v>18.510000000000002</v>
      </c>
    </row>
    <row r="1825" spans="1:12">
      <c r="A1825" s="59">
        <v>200505</v>
      </c>
      <c r="B1825" s="245" t="s">
        <v>1914</v>
      </c>
      <c r="C1825" s="245"/>
      <c r="D1825" s="245"/>
      <c r="E1825" s="245"/>
      <c r="F1825" s="245"/>
      <c r="G1825" s="246" t="s">
        <v>273</v>
      </c>
      <c r="H1825" s="246"/>
      <c r="I1825" s="60">
        <v>5.98</v>
      </c>
      <c r="J1825" s="249">
        <v>13.16</v>
      </c>
      <c r="K1825" s="248"/>
      <c r="L1825" s="61">
        <v>19.14</v>
      </c>
    </row>
    <row r="1826" spans="1:12">
      <c r="A1826" s="59">
        <v>200506</v>
      </c>
      <c r="B1826" s="245" t="s">
        <v>1915</v>
      </c>
      <c r="C1826" s="245"/>
      <c r="D1826" s="245"/>
      <c r="E1826" s="245"/>
      <c r="F1826" s="245"/>
      <c r="G1826" s="246" t="s">
        <v>273</v>
      </c>
      <c r="H1826" s="246"/>
      <c r="I1826" s="60">
        <v>4.03</v>
      </c>
      <c r="J1826" s="247">
        <v>5.95</v>
      </c>
      <c r="K1826" s="248"/>
      <c r="L1826" s="60">
        <v>9.98</v>
      </c>
    </row>
    <row r="1827" spans="1:12">
      <c r="A1827" s="59">
        <v>201001</v>
      </c>
      <c r="B1827" s="245" t="s">
        <v>1916</v>
      </c>
      <c r="C1827" s="245"/>
      <c r="D1827" s="245"/>
      <c r="E1827" s="245"/>
      <c r="F1827" s="245"/>
      <c r="G1827" s="246" t="s">
        <v>273</v>
      </c>
      <c r="H1827" s="246"/>
      <c r="I1827" s="61">
        <v>38.76</v>
      </c>
      <c r="J1827" s="247">
        <v>0</v>
      </c>
      <c r="K1827" s="248"/>
      <c r="L1827" s="61">
        <v>38.76</v>
      </c>
    </row>
    <row r="1828" spans="1:12">
      <c r="A1828" s="59">
        <v>201002</v>
      </c>
      <c r="B1828" s="245" t="s">
        <v>1917</v>
      </c>
      <c r="C1828" s="245"/>
      <c r="D1828" s="245"/>
      <c r="E1828" s="245"/>
      <c r="F1828" s="245"/>
      <c r="G1828" s="246" t="s">
        <v>273</v>
      </c>
      <c r="H1828" s="246"/>
      <c r="I1828" s="62">
        <v>104.75</v>
      </c>
      <c r="J1828" s="249">
        <v>11.77</v>
      </c>
      <c r="K1828" s="248"/>
      <c r="L1828" s="62">
        <v>116.52</v>
      </c>
    </row>
    <row r="1829" spans="1:12">
      <c r="A1829" s="59">
        <v>201003</v>
      </c>
      <c r="B1829" s="245" t="s">
        <v>90</v>
      </c>
      <c r="C1829" s="245"/>
      <c r="D1829" s="245"/>
      <c r="E1829" s="245"/>
      <c r="F1829" s="245"/>
      <c r="G1829" s="246" t="s">
        <v>273</v>
      </c>
      <c r="H1829" s="246"/>
      <c r="I1829" s="62">
        <v>109.51</v>
      </c>
      <c r="J1829" s="249">
        <v>11.77</v>
      </c>
      <c r="K1829" s="248"/>
      <c r="L1829" s="62">
        <v>121.28</v>
      </c>
    </row>
    <row r="1830" spans="1:12">
      <c r="A1830" s="59">
        <v>201101</v>
      </c>
      <c r="B1830" s="245" t="s">
        <v>1918</v>
      </c>
      <c r="C1830" s="245"/>
      <c r="D1830" s="245"/>
      <c r="E1830" s="245"/>
      <c r="F1830" s="245"/>
      <c r="G1830" s="246" t="s">
        <v>273</v>
      </c>
      <c r="H1830" s="246"/>
      <c r="I1830" s="61">
        <v>21.49</v>
      </c>
      <c r="J1830" s="249">
        <v>18.66</v>
      </c>
      <c r="K1830" s="248"/>
      <c r="L1830" s="61">
        <v>40.15</v>
      </c>
    </row>
    <row r="1831" spans="1:12">
      <c r="A1831" s="59">
        <v>201201</v>
      </c>
      <c r="B1831" s="245" t="s">
        <v>1919</v>
      </c>
      <c r="C1831" s="245"/>
      <c r="D1831" s="245"/>
      <c r="E1831" s="245"/>
      <c r="F1831" s="245"/>
      <c r="G1831" s="246" t="s">
        <v>273</v>
      </c>
      <c r="H1831" s="246"/>
      <c r="I1831" s="61">
        <v>62.66</v>
      </c>
      <c r="J1831" s="249">
        <v>16.690000000000001</v>
      </c>
      <c r="K1831" s="248"/>
      <c r="L1831" s="61">
        <v>79.349999999999994</v>
      </c>
    </row>
    <row r="1832" spans="1:12">
      <c r="A1832" s="59">
        <v>201202</v>
      </c>
      <c r="B1832" s="245" t="s">
        <v>1920</v>
      </c>
      <c r="C1832" s="245"/>
      <c r="D1832" s="245"/>
      <c r="E1832" s="245"/>
      <c r="F1832" s="245"/>
      <c r="G1832" s="246" t="s">
        <v>273</v>
      </c>
      <c r="H1832" s="246"/>
      <c r="I1832" s="62">
        <v>156.19999999999999</v>
      </c>
      <c r="J1832" s="249">
        <v>16.690000000000001</v>
      </c>
      <c r="K1832" s="248"/>
      <c r="L1832" s="62">
        <v>172.89</v>
      </c>
    </row>
    <row r="1833" spans="1:12">
      <c r="A1833" s="59">
        <v>201302</v>
      </c>
      <c r="B1833" s="245" t="s">
        <v>1921</v>
      </c>
      <c r="C1833" s="245"/>
      <c r="D1833" s="245"/>
      <c r="E1833" s="245"/>
      <c r="F1833" s="245"/>
      <c r="G1833" s="246" t="s">
        <v>273</v>
      </c>
      <c r="H1833" s="246"/>
      <c r="I1833" s="61">
        <v>34.26</v>
      </c>
      <c r="J1833" s="249">
        <v>17.87</v>
      </c>
      <c r="K1833" s="248"/>
      <c r="L1833" s="61">
        <v>52.13</v>
      </c>
    </row>
    <row r="1834" spans="1:12">
      <c r="A1834" s="59">
        <v>201304</v>
      </c>
      <c r="B1834" s="245" t="s">
        <v>1922</v>
      </c>
      <c r="C1834" s="245"/>
      <c r="D1834" s="245"/>
      <c r="E1834" s="245"/>
      <c r="F1834" s="245"/>
      <c r="G1834" s="246" t="s">
        <v>273</v>
      </c>
      <c r="H1834" s="246"/>
      <c r="I1834" s="61">
        <v>29.29</v>
      </c>
      <c r="J1834" s="249">
        <v>13.95</v>
      </c>
      <c r="K1834" s="248"/>
      <c r="L1834" s="61">
        <v>43.24</v>
      </c>
    </row>
    <row r="1835" spans="1:12">
      <c r="A1835" s="59">
        <v>201305</v>
      </c>
      <c r="B1835" s="245" t="s">
        <v>1923</v>
      </c>
      <c r="C1835" s="245"/>
      <c r="D1835" s="245"/>
      <c r="E1835" s="245"/>
      <c r="F1835" s="245"/>
      <c r="G1835" s="246" t="s">
        <v>301</v>
      </c>
      <c r="H1835" s="246"/>
      <c r="I1835" s="60">
        <v>0.1</v>
      </c>
      <c r="J1835" s="247">
        <v>0.71</v>
      </c>
      <c r="K1835" s="248"/>
      <c r="L1835" s="60">
        <v>0.81</v>
      </c>
    </row>
    <row r="1836" spans="1:12">
      <c r="A1836" s="59">
        <v>201306</v>
      </c>
      <c r="B1836" s="245" t="s">
        <v>1924</v>
      </c>
      <c r="C1836" s="245"/>
      <c r="D1836" s="245"/>
      <c r="E1836" s="245"/>
      <c r="F1836" s="245"/>
      <c r="G1836" s="246" t="s">
        <v>301</v>
      </c>
      <c r="H1836" s="246"/>
      <c r="I1836" s="60">
        <v>0.41</v>
      </c>
      <c r="J1836" s="247">
        <v>0.71</v>
      </c>
      <c r="K1836" s="248"/>
      <c r="L1836" s="60">
        <v>1.1200000000000001</v>
      </c>
    </row>
    <row r="1837" spans="1:12">
      <c r="A1837" s="59">
        <v>201307</v>
      </c>
      <c r="B1837" s="245" t="s">
        <v>88</v>
      </c>
      <c r="C1837" s="245"/>
      <c r="D1837" s="245"/>
      <c r="E1837" s="245"/>
      <c r="F1837" s="245"/>
      <c r="G1837" s="246" t="s">
        <v>273</v>
      </c>
      <c r="H1837" s="246"/>
      <c r="I1837" s="61">
        <v>28.69</v>
      </c>
      <c r="J1837" s="249">
        <v>19.649999999999999</v>
      </c>
      <c r="K1837" s="248"/>
      <c r="L1837" s="61">
        <v>48.34</v>
      </c>
    </row>
    <row r="1838" spans="1:12">
      <c r="A1838" s="59">
        <v>201320</v>
      </c>
      <c r="B1838" s="245" t="s">
        <v>1925</v>
      </c>
      <c r="C1838" s="245"/>
      <c r="D1838" s="245"/>
      <c r="E1838" s="245"/>
      <c r="F1838" s="245"/>
      <c r="G1838" s="246" t="s">
        <v>273</v>
      </c>
      <c r="H1838" s="246"/>
      <c r="I1838" s="61">
        <v>28.69</v>
      </c>
      <c r="J1838" s="249">
        <v>37.549999999999997</v>
      </c>
      <c r="K1838" s="248"/>
      <c r="L1838" s="61">
        <v>66.239999999999995</v>
      </c>
    </row>
    <row r="1839" spans="1:12">
      <c r="A1839" s="59">
        <v>201371</v>
      </c>
      <c r="B1839" s="245" t="s">
        <v>1926</v>
      </c>
      <c r="C1839" s="245"/>
      <c r="D1839" s="245"/>
      <c r="E1839" s="245"/>
      <c r="F1839" s="245"/>
      <c r="G1839" s="246" t="s">
        <v>273</v>
      </c>
      <c r="H1839" s="246"/>
      <c r="I1839" s="61">
        <v>57.5</v>
      </c>
      <c r="J1839" s="249">
        <v>19.46</v>
      </c>
      <c r="K1839" s="248"/>
      <c r="L1839" s="61">
        <v>76.959999999999994</v>
      </c>
    </row>
    <row r="1840" spans="1:12">
      <c r="A1840" s="59">
        <v>201401</v>
      </c>
      <c r="B1840" s="245" t="s">
        <v>1927</v>
      </c>
      <c r="C1840" s="245"/>
      <c r="D1840" s="245"/>
      <c r="E1840" s="245"/>
      <c r="F1840" s="245"/>
      <c r="G1840" s="246" t="s">
        <v>273</v>
      </c>
      <c r="H1840" s="246"/>
      <c r="I1840" s="60">
        <v>8.5399999999999991</v>
      </c>
      <c r="J1840" s="249">
        <v>17.03</v>
      </c>
      <c r="K1840" s="248"/>
      <c r="L1840" s="61">
        <v>25.57</v>
      </c>
    </row>
    <row r="1841" spans="1:12">
      <c r="A1841" s="59">
        <v>201402</v>
      </c>
      <c r="B1841" s="245" t="s">
        <v>1928</v>
      </c>
      <c r="C1841" s="245"/>
      <c r="D1841" s="245"/>
      <c r="E1841" s="245"/>
      <c r="F1841" s="245"/>
      <c r="G1841" s="246" t="s">
        <v>273</v>
      </c>
      <c r="H1841" s="246"/>
      <c r="I1841" s="61">
        <v>46</v>
      </c>
      <c r="J1841" s="249">
        <v>19.46</v>
      </c>
      <c r="K1841" s="248"/>
      <c r="L1841" s="61">
        <v>65.459999999999994</v>
      </c>
    </row>
    <row r="1842" spans="1:12">
      <c r="A1842" s="59">
        <v>201410</v>
      </c>
      <c r="B1842" s="245" t="s">
        <v>91</v>
      </c>
      <c r="C1842" s="245"/>
      <c r="D1842" s="245"/>
      <c r="E1842" s="245"/>
      <c r="F1842" s="245"/>
      <c r="G1842" s="246" t="s">
        <v>273</v>
      </c>
      <c r="H1842" s="246"/>
      <c r="I1842" s="61">
        <v>10.72</v>
      </c>
      <c r="J1842" s="249">
        <v>31.89</v>
      </c>
      <c r="K1842" s="248"/>
      <c r="L1842" s="61">
        <v>42.61</v>
      </c>
    </row>
    <row r="1843" spans="1:12">
      <c r="A1843" s="58">
        <v>183</v>
      </c>
      <c r="B1843" s="251" t="s">
        <v>23</v>
      </c>
      <c r="C1843" s="251"/>
      <c r="D1843" s="251"/>
      <c r="E1843" s="251"/>
      <c r="F1843" s="251"/>
      <c r="G1843" s="252"/>
      <c r="H1843" s="251"/>
      <c r="I1843" s="253"/>
      <c r="J1843" s="253"/>
      <c r="K1843" s="251"/>
      <c r="L1843" s="253"/>
    </row>
    <row r="1844" spans="1:12">
      <c r="A1844" s="59">
        <v>210000</v>
      </c>
      <c r="B1844" s="245" t="s">
        <v>23</v>
      </c>
      <c r="C1844" s="245"/>
      <c r="D1844" s="245"/>
      <c r="E1844" s="245"/>
      <c r="F1844" s="245"/>
      <c r="G1844" s="246"/>
      <c r="H1844" s="246"/>
      <c r="I1844" s="60">
        <v>0</v>
      </c>
      <c r="J1844" s="247">
        <v>0</v>
      </c>
      <c r="K1844" s="248"/>
      <c r="L1844" s="60">
        <v>0</v>
      </c>
    </row>
    <row r="1845" spans="1:12">
      <c r="A1845" s="59">
        <v>210101</v>
      </c>
      <c r="B1845" s="245" t="s">
        <v>1929</v>
      </c>
      <c r="C1845" s="245"/>
      <c r="D1845" s="245"/>
      <c r="E1845" s="245"/>
      <c r="F1845" s="245"/>
      <c r="G1845" s="246" t="s">
        <v>273</v>
      </c>
      <c r="H1845" s="246"/>
      <c r="I1845" s="60">
        <v>1.77</v>
      </c>
      <c r="J1845" s="247">
        <v>3.27</v>
      </c>
      <c r="K1845" s="248"/>
      <c r="L1845" s="60">
        <v>5.04</v>
      </c>
    </row>
    <row r="1846" spans="1:12">
      <c r="A1846" s="59">
        <v>210102</v>
      </c>
      <c r="B1846" s="245" t="s">
        <v>1930</v>
      </c>
      <c r="C1846" s="245"/>
      <c r="D1846" s="245"/>
      <c r="E1846" s="245"/>
      <c r="F1846" s="245"/>
      <c r="G1846" s="246" t="s">
        <v>273</v>
      </c>
      <c r="H1846" s="246"/>
      <c r="I1846" s="60">
        <v>2.29</v>
      </c>
      <c r="J1846" s="247">
        <v>0.79</v>
      </c>
      <c r="K1846" s="248"/>
      <c r="L1846" s="60">
        <v>3.08</v>
      </c>
    </row>
    <row r="1847" spans="1:12">
      <c r="A1847" s="59">
        <v>210201</v>
      </c>
      <c r="B1847" s="245" t="s">
        <v>1931</v>
      </c>
      <c r="C1847" s="245"/>
      <c r="D1847" s="245"/>
      <c r="E1847" s="245"/>
      <c r="F1847" s="245"/>
      <c r="G1847" s="246" t="s">
        <v>273</v>
      </c>
      <c r="H1847" s="246"/>
      <c r="I1847" s="60">
        <v>5.14</v>
      </c>
      <c r="J1847" s="249">
        <v>12.07</v>
      </c>
      <c r="K1847" s="248"/>
      <c r="L1847" s="61">
        <v>17.21</v>
      </c>
    </row>
    <row r="1848" spans="1:12">
      <c r="A1848" s="59">
        <v>210301</v>
      </c>
      <c r="B1848" s="245" t="s">
        <v>1932</v>
      </c>
      <c r="C1848" s="245"/>
      <c r="D1848" s="245"/>
      <c r="E1848" s="245"/>
      <c r="F1848" s="245"/>
      <c r="G1848" s="246" t="s">
        <v>273</v>
      </c>
      <c r="H1848" s="246"/>
      <c r="I1848" s="60">
        <v>1.32</v>
      </c>
      <c r="J1848" s="249">
        <v>14</v>
      </c>
      <c r="K1848" s="248"/>
      <c r="L1848" s="61">
        <v>15.32</v>
      </c>
    </row>
    <row r="1849" spans="1:12">
      <c r="A1849" s="59">
        <v>210401</v>
      </c>
      <c r="B1849" s="245" t="s">
        <v>1933</v>
      </c>
      <c r="C1849" s="245"/>
      <c r="D1849" s="245"/>
      <c r="E1849" s="245"/>
      <c r="F1849" s="245"/>
      <c r="G1849" s="246" t="s">
        <v>273</v>
      </c>
      <c r="H1849" s="246"/>
      <c r="I1849" s="60">
        <v>6.43</v>
      </c>
      <c r="J1849" s="249">
        <v>15.94</v>
      </c>
      <c r="K1849" s="248"/>
      <c r="L1849" s="61">
        <v>22.37</v>
      </c>
    </row>
    <row r="1850" spans="1:12">
      <c r="A1850" s="59">
        <v>210460</v>
      </c>
      <c r="B1850" s="245" t="s">
        <v>1934</v>
      </c>
      <c r="C1850" s="245"/>
      <c r="D1850" s="245"/>
      <c r="E1850" s="245"/>
      <c r="F1850" s="245"/>
      <c r="G1850" s="246" t="s">
        <v>273</v>
      </c>
      <c r="H1850" s="246"/>
      <c r="I1850" s="61">
        <v>23.62</v>
      </c>
      <c r="J1850" s="247">
        <v>6.58</v>
      </c>
      <c r="K1850" s="248"/>
      <c r="L1850" s="61">
        <v>30.2</v>
      </c>
    </row>
    <row r="1851" spans="1:12">
      <c r="A1851" s="59">
        <v>210461</v>
      </c>
      <c r="B1851" s="245" t="s">
        <v>1935</v>
      </c>
      <c r="C1851" s="245"/>
      <c r="D1851" s="245"/>
      <c r="E1851" s="245"/>
      <c r="F1851" s="245"/>
      <c r="G1851" s="246" t="s">
        <v>273</v>
      </c>
      <c r="H1851" s="246"/>
      <c r="I1851" s="61">
        <v>12.8</v>
      </c>
      <c r="J1851" s="247">
        <v>6.58</v>
      </c>
      <c r="K1851" s="248"/>
      <c r="L1851" s="61">
        <v>19.38</v>
      </c>
    </row>
    <row r="1852" spans="1:12">
      <c r="A1852" s="59">
        <v>210501</v>
      </c>
      <c r="B1852" s="245" t="s">
        <v>83</v>
      </c>
      <c r="C1852" s="245"/>
      <c r="D1852" s="245"/>
      <c r="E1852" s="245"/>
      <c r="F1852" s="245"/>
      <c r="G1852" s="246" t="s">
        <v>273</v>
      </c>
      <c r="H1852" s="246"/>
      <c r="I1852" s="61">
        <v>18</v>
      </c>
      <c r="J1852" s="247">
        <v>0</v>
      </c>
      <c r="K1852" s="248"/>
      <c r="L1852" s="61">
        <v>18</v>
      </c>
    </row>
    <row r="1853" spans="1:12">
      <c r="A1853" s="59">
        <v>210502</v>
      </c>
      <c r="B1853" s="245" t="s">
        <v>1936</v>
      </c>
      <c r="C1853" s="245"/>
      <c r="D1853" s="245"/>
      <c r="E1853" s="245"/>
      <c r="F1853" s="245"/>
      <c r="G1853" s="246" t="s">
        <v>273</v>
      </c>
      <c r="H1853" s="246"/>
      <c r="I1853" s="61">
        <v>18</v>
      </c>
      <c r="J1853" s="247">
        <v>0</v>
      </c>
      <c r="K1853" s="248"/>
      <c r="L1853" s="61">
        <v>18</v>
      </c>
    </row>
    <row r="1854" spans="1:12">
      <c r="A1854" s="59">
        <v>210503</v>
      </c>
      <c r="B1854" s="245" t="s">
        <v>1937</v>
      </c>
      <c r="C1854" s="245"/>
      <c r="D1854" s="245"/>
      <c r="E1854" s="245"/>
      <c r="F1854" s="245"/>
      <c r="G1854" s="246" t="s">
        <v>273</v>
      </c>
      <c r="H1854" s="246"/>
      <c r="I1854" s="61">
        <v>18</v>
      </c>
      <c r="J1854" s="247">
        <v>0</v>
      </c>
      <c r="K1854" s="248"/>
      <c r="L1854" s="61">
        <v>18</v>
      </c>
    </row>
    <row r="1855" spans="1:12">
      <c r="A1855" s="59">
        <v>210504</v>
      </c>
      <c r="B1855" s="245" t="s">
        <v>1938</v>
      </c>
      <c r="C1855" s="245"/>
      <c r="D1855" s="245"/>
      <c r="E1855" s="245"/>
      <c r="F1855" s="245"/>
      <c r="G1855" s="246" t="s">
        <v>273</v>
      </c>
      <c r="H1855" s="246"/>
      <c r="I1855" s="61">
        <v>18</v>
      </c>
      <c r="J1855" s="247">
        <v>0</v>
      </c>
      <c r="K1855" s="248"/>
      <c r="L1855" s="61">
        <v>18</v>
      </c>
    </row>
    <row r="1856" spans="1:12">
      <c r="A1856" s="59">
        <v>210505</v>
      </c>
      <c r="B1856" s="245" t="s">
        <v>1939</v>
      </c>
      <c r="C1856" s="245"/>
      <c r="D1856" s="245"/>
      <c r="E1856" s="245"/>
      <c r="F1856" s="245"/>
      <c r="G1856" s="246" t="s">
        <v>301</v>
      </c>
      <c r="H1856" s="246"/>
      <c r="I1856" s="61">
        <v>10</v>
      </c>
      <c r="J1856" s="247">
        <v>0</v>
      </c>
      <c r="K1856" s="248"/>
      <c r="L1856" s="61">
        <v>10</v>
      </c>
    </row>
    <row r="1857" spans="1:12">
      <c r="A1857" s="59">
        <v>210506</v>
      </c>
      <c r="B1857" s="245" t="s">
        <v>84</v>
      </c>
      <c r="C1857" s="245"/>
      <c r="D1857" s="245"/>
      <c r="E1857" s="245"/>
      <c r="F1857" s="245"/>
      <c r="G1857" s="246" t="s">
        <v>301</v>
      </c>
      <c r="H1857" s="246"/>
      <c r="I1857" s="61">
        <v>12</v>
      </c>
      <c r="J1857" s="247">
        <v>0</v>
      </c>
      <c r="K1857" s="248"/>
      <c r="L1857" s="61">
        <v>12</v>
      </c>
    </row>
    <row r="1858" spans="1:12">
      <c r="A1858" s="59">
        <v>210515</v>
      </c>
      <c r="B1858" s="245" t="s">
        <v>85</v>
      </c>
      <c r="C1858" s="245"/>
      <c r="D1858" s="245"/>
      <c r="E1858" s="245"/>
      <c r="F1858" s="245"/>
      <c r="G1858" s="246" t="s">
        <v>273</v>
      </c>
      <c r="H1858" s="246"/>
      <c r="I1858" s="60">
        <v>2.16</v>
      </c>
      <c r="J1858" s="247">
        <v>9</v>
      </c>
      <c r="K1858" s="248"/>
      <c r="L1858" s="61">
        <v>11.16</v>
      </c>
    </row>
    <row r="1859" spans="1:12">
      <c r="A1859" s="59">
        <v>210702</v>
      </c>
      <c r="B1859" s="245" t="s">
        <v>1940</v>
      </c>
      <c r="C1859" s="245"/>
      <c r="D1859" s="245"/>
      <c r="E1859" s="245"/>
      <c r="F1859" s="245"/>
      <c r="G1859" s="246" t="s">
        <v>273</v>
      </c>
      <c r="H1859" s="246"/>
      <c r="I1859" s="61">
        <v>74.47</v>
      </c>
      <c r="J1859" s="249">
        <v>24.33</v>
      </c>
      <c r="K1859" s="248"/>
      <c r="L1859" s="61">
        <v>98.8</v>
      </c>
    </row>
    <row r="1860" spans="1:12">
      <c r="A1860" s="58">
        <v>184</v>
      </c>
      <c r="B1860" s="251" t="s">
        <v>268</v>
      </c>
      <c r="C1860" s="251"/>
      <c r="D1860" s="251"/>
      <c r="E1860" s="251"/>
      <c r="F1860" s="251"/>
      <c r="G1860" s="252"/>
      <c r="H1860" s="251"/>
      <c r="I1860" s="253"/>
      <c r="J1860" s="253"/>
      <c r="K1860" s="251"/>
      <c r="L1860" s="253"/>
    </row>
    <row r="1861" spans="1:12">
      <c r="A1861" s="59">
        <v>220000</v>
      </c>
      <c r="B1861" s="245" t="s">
        <v>268</v>
      </c>
      <c r="C1861" s="245"/>
      <c r="D1861" s="245"/>
      <c r="E1861" s="245"/>
      <c r="F1861" s="245"/>
      <c r="G1861" s="246"/>
      <c r="H1861" s="246"/>
      <c r="I1861" s="60">
        <v>0</v>
      </c>
      <c r="J1861" s="247">
        <v>0</v>
      </c>
      <c r="K1861" s="248"/>
      <c r="L1861" s="60">
        <v>0</v>
      </c>
    </row>
    <row r="1862" spans="1:12">
      <c r="A1862" s="59">
        <v>220001</v>
      </c>
      <c r="B1862" s="245" t="s">
        <v>1941</v>
      </c>
      <c r="C1862" s="245"/>
      <c r="D1862" s="245"/>
      <c r="E1862" s="245"/>
      <c r="F1862" s="245"/>
      <c r="G1862" s="246" t="s">
        <v>301</v>
      </c>
      <c r="H1862" s="246"/>
      <c r="I1862" s="61">
        <v>13.05</v>
      </c>
      <c r="J1862" s="247">
        <v>0.99</v>
      </c>
      <c r="K1862" s="248"/>
      <c r="L1862" s="61">
        <v>14.04</v>
      </c>
    </row>
    <row r="1863" spans="1:12">
      <c r="A1863" s="59">
        <v>220050</v>
      </c>
      <c r="B1863" s="245" t="s">
        <v>89</v>
      </c>
      <c r="C1863" s="245"/>
      <c r="D1863" s="245"/>
      <c r="E1863" s="245"/>
      <c r="F1863" s="245"/>
      <c r="G1863" s="246" t="s">
        <v>273</v>
      </c>
      <c r="H1863" s="246"/>
      <c r="I1863" s="61">
        <v>10.45</v>
      </c>
      <c r="J1863" s="247">
        <v>7.33</v>
      </c>
      <c r="K1863" s="248"/>
      <c r="L1863" s="61">
        <v>17.78</v>
      </c>
    </row>
    <row r="1864" spans="1:12">
      <c r="A1864" s="59">
        <v>220053</v>
      </c>
      <c r="B1864" s="245" t="s">
        <v>1942</v>
      </c>
      <c r="C1864" s="245"/>
      <c r="D1864" s="245"/>
      <c r="E1864" s="245"/>
      <c r="F1864" s="245"/>
      <c r="G1864" s="246" t="s">
        <v>273</v>
      </c>
      <c r="H1864" s="246"/>
      <c r="I1864" s="60">
        <v>6.88</v>
      </c>
      <c r="J1864" s="247">
        <v>6.99</v>
      </c>
      <c r="K1864" s="248"/>
      <c r="L1864" s="61">
        <v>13.87</v>
      </c>
    </row>
    <row r="1865" spans="1:12">
      <c r="A1865" s="59">
        <v>220058</v>
      </c>
      <c r="B1865" s="245" t="s">
        <v>1943</v>
      </c>
      <c r="C1865" s="245"/>
      <c r="D1865" s="245"/>
      <c r="E1865" s="245"/>
      <c r="F1865" s="245"/>
      <c r="G1865" s="246" t="s">
        <v>273</v>
      </c>
      <c r="H1865" s="246"/>
      <c r="I1865" s="61">
        <v>19.57</v>
      </c>
      <c r="J1865" s="247">
        <v>9.58</v>
      </c>
      <c r="K1865" s="248"/>
      <c r="L1865" s="61">
        <v>29.15</v>
      </c>
    </row>
    <row r="1866" spans="1:12">
      <c r="A1866" s="59">
        <v>220059</v>
      </c>
      <c r="B1866" s="245" t="s">
        <v>1944</v>
      </c>
      <c r="C1866" s="245"/>
      <c r="D1866" s="245"/>
      <c r="E1866" s="245"/>
      <c r="F1866" s="245"/>
      <c r="G1866" s="246" t="s">
        <v>273</v>
      </c>
      <c r="H1866" s="246"/>
      <c r="I1866" s="61">
        <v>21.76</v>
      </c>
      <c r="J1866" s="247">
        <v>6.83</v>
      </c>
      <c r="K1866" s="248"/>
      <c r="L1866" s="61">
        <v>28.59</v>
      </c>
    </row>
    <row r="1867" spans="1:12">
      <c r="A1867" s="59">
        <v>220060</v>
      </c>
      <c r="B1867" s="245" t="s">
        <v>1945</v>
      </c>
      <c r="C1867" s="245"/>
      <c r="D1867" s="245"/>
      <c r="E1867" s="245"/>
      <c r="F1867" s="245"/>
      <c r="G1867" s="246" t="s">
        <v>273</v>
      </c>
      <c r="H1867" s="246"/>
      <c r="I1867" s="61">
        <v>24.09</v>
      </c>
      <c r="J1867" s="249">
        <v>11.84</v>
      </c>
      <c r="K1867" s="248"/>
      <c r="L1867" s="61">
        <v>35.93</v>
      </c>
    </row>
    <row r="1868" spans="1:12">
      <c r="A1868" s="59">
        <v>220061</v>
      </c>
      <c r="B1868" s="245" t="s">
        <v>1946</v>
      </c>
      <c r="C1868" s="245"/>
      <c r="D1868" s="245"/>
      <c r="E1868" s="245"/>
      <c r="F1868" s="245"/>
      <c r="G1868" s="246" t="s">
        <v>273</v>
      </c>
      <c r="H1868" s="246"/>
      <c r="I1868" s="61">
        <v>27.16</v>
      </c>
      <c r="J1868" s="247">
        <v>7.99</v>
      </c>
      <c r="K1868" s="248"/>
      <c r="L1868" s="61">
        <v>35.15</v>
      </c>
    </row>
    <row r="1869" spans="1:12">
      <c r="A1869" s="59">
        <v>220100</v>
      </c>
      <c r="B1869" s="245" t="s">
        <v>92</v>
      </c>
      <c r="C1869" s="245"/>
      <c r="D1869" s="245"/>
      <c r="E1869" s="245"/>
      <c r="F1869" s="245"/>
      <c r="G1869" s="246" t="s">
        <v>273</v>
      </c>
      <c r="H1869" s="246"/>
      <c r="I1869" s="61">
        <v>27.67</v>
      </c>
      <c r="J1869" s="249">
        <v>28.33</v>
      </c>
      <c r="K1869" s="248"/>
      <c r="L1869" s="61">
        <v>56</v>
      </c>
    </row>
    <row r="1870" spans="1:12">
      <c r="A1870" s="59">
        <v>220101</v>
      </c>
      <c r="B1870" s="245" t="s">
        <v>1947</v>
      </c>
      <c r="C1870" s="245"/>
      <c r="D1870" s="245"/>
      <c r="E1870" s="245"/>
      <c r="F1870" s="245"/>
      <c r="G1870" s="246" t="s">
        <v>273</v>
      </c>
      <c r="H1870" s="246"/>
      <c r="I1870" s="61">
        <v>13.78</v>
      </c>
      <c r="J1870" s="247">
        <v>7.93</v>
      </c>
      <c r="K1870" s="248"/>
      <c r="L1870" s="61">
        <v>21.71</v>
      </c>
    </row>
    <row r="1871" spans="1:12">
      <c r="A1871" s="59">
        <v>220102</v>
      </c>
      <c r="B1871" s="245" t="s">
        <v>1948</v>
      </c>
      <c r="C1871" s="245"/>
      <c r="D1871" s="245"/>
      <c r="E1871" s="245"/>
      <c r="F1871" s="245"/>
      <c r="G1871" s="246" t="s">
        <v>273</v>
      </c>
      <c r="H1871" s="246"/>
      <c r="I1871" s="61">
        <v>12.47</v>
      </c>
      <c r="J1871" s="247">
        <v>9.25</v>
      </c>
      <c r="K1871" s="248"/>
      <c r="L1871" s="61">
        <v>21.72</v>
      </c>
    </row>
    <row r="1872" spans="1:12">
      <c r="A1872" s="59">
        <v>220103</v>
      </c>
      <c r="B1872" s="245" t="s">
        <v>1949</v>
      </c>
      <c r="C1872" s="245"/>
      <c r="D1872" s="245"/>
      <c r="E1872" s="245"/>
      <c r="F1872" s="245"/>
      <c r="G1872" s="246" t="s">
        <v>273</v>
      </c>
      <c r="H1872" s="246"/>
      <c r="I1872" s="62">
        <v>102.57</v>
      </c>
      <c r="J1872" s="249">
        <v>53.47</v>
      </c>
      <c r="K1872" s="248"/>
      <c r="L1872" s="62">
        <v>156.04</v>
      </c>
    </row>
    <row r="1873" spans="1:12">
      <c r="A1873" s="59">
        <v>220104</v>
      </c>
      <c r="B1873" s="245" t="s">
        <v>1950</v>
      </c>
      <c r="C1873" s="245"/>
      <c r="D1873" s="245"/>
      <c r="E1873" s="245"/>
      <c r="F1873" s="245"/>
      <c r="G1873" s="246" t="s">
        <v>273</v>
      </c>
      <c r="H1873" s="246"/>
      <c r="I1873" s="61">
        <v>16.489999999999998</v>
      </c>
      <c r="J1873" s="249">
        <v>13.51</v>
      </c>
      <c r="K1873" s="248"/>
      <c r="L1873" s="61">
        <v>30</v>
      </c>
    </row>
    <row r="1874" spans="1:12">
      <c r="A1874" s="59">
        <v>220105</v>
      </c>
      <c r="B1874" s="245" t="s">
        <v>1951</v>
      </c>
      <c r="C1874" s="245"/>
      <c r="D1874" s="245"/>
      <c r="E1874" s="245"/>
      <c r="F1874" s="245"/>
      <c r="G1874" s="246" t="s">
        <v>273</v>
      </c>
      <c r="H1874" s="246"/>
      <c r="I1874" s="61">
        <v>14.15</v>
      </c>
      <c r="J1874" s="249">
        <v>12.66</v>
      </c>
      <c r="K1874" s="248"/>
      <c r="L1874" s="61">
        <v>26.81</v>
      </c>
    </row>
    <row r="1875" spans="1:12">
      <c r="A1875" s="59">
        <v>220107</v>
      </c>
      <c r="B1875" s="245" t="s">
        <v>1952</v>
      </c>
      <c r="C1875" s="245"/>
      <c r="D1875" s="245"/>
      <c r="E1875" s="245"/>
      <c r="F1875" s="245"/>
      <c r="G1875" s="246" t="s">
        <v>292</v>
      </c>
      <c r="H1875" s="246"/>
      <c r="I1875" s="61">
        <v>89.44</v>
      </c>
      <c r="J1875" s="249">
        <v>19.149999999999999</v>
      </c>
      <c r="K1875" s="248"/>
      <c r="L1875" s="62">
        <v>108.59</v>
      </c>
    </row>
    <row r="1876" spans="1:12">
      <c r="A1876" s="59">
        <v>220108</v>
      </c>
      <c r="B1876" s="245" t="s">
        <v>1953</v>
      </c>
      <c r="C1876" s="245"/>
      <c r="D1876" s="245"/>
      <c r="E1876" s="245"/>
      <c r="F1876" s="245"/>
      <c r="G1876" s="246" t="s">
        <v>273</v>
      </c>
      <c r="H1876" s="246"/>
      <c r="I1876" s="61">
        <v>30.34</v>
      </c>
      <c r="J1876" s="249">
        <v>17.7</v>
      </c>
      <c r="K1876" s="248"/>
      <c r="L1876" s="61">
        <v>48.04</v>
      </c>
    </row>
    <row r="1877" spans="1:12">
      <c r="A1877" s="59">
        <v>220109</v>
      </c>
      <c r="B1877" s="245" t="s">
        <v>1954</v>
      </c>
      <c r="C1877" s="245"/>
      <c r="D1877" s="245"/>
      <c r="E1877" s="245"/>
      <c r="F1877" s="245"/>
      <c r="G1877" s="246" t="s">
        <v>273</v>
      </c>
      <c r="H1877" s="246"/>
      <c r="I1877" s="61">
        <v>19.010000000000002</v>
      </c>
      <c r="J1877" s="249">
        <v>17.7</v>
      </c>
      <c r="K1877" s="248"/>
      <c r="L1877" s="61">
        <v>36.71</v>
      </c>
    </row>
    <row r="1878" spans="1:12">
      <c r="A1878" s="59">
        <v>220111</v>
      </c>
      <c r="B1878" s="245" t="s">
        <v>1955</v>
      </c>
      <c r="C1878" s="245"/>
      <c r="D1878" s="245"/>
      <c r="E1878" s="245"/>
      <c r="F1878" s="245"/>
      <c r="G1878" s="246" t="s">
        <v>383</v>
      </c>
      <c r="H1878" s="246"/>
      <c r="I1878" s="60">
        <v>4.5199999999999996</v>
      </c>
      <c r="J1878" s="247">
        <v>3.58</v>
      </c>
      <c r="K1878" s="248"/>
      <c r="L1878" s="60">
        <v>8.1</v>
      </c>
    </row>
    <row r="1879" spans="1:12">
      <c r="A1879" s="59">
        <v>220112</v>
      </c>
      <c r="B1879" s="245" t="s">
        <v>1956</v>
      </c>
      <c r="C1879" s="245"/>
      <c r="D1879" s="245"/>
      <c r="E1879" s="245"/>
      <c r="F1879" s="245"/>
      <c r="G1879" s="246" t="s">
        <v>273</v>
      </c>
      <c r="H1879" s="246"/>
      <c r="I1879" s="60">
        <v>6.51</v>
      </c>
      <c r="J1879" s="247">
        <v>9.68</v>
      </c>
      <c r="K1879" s="248"/>
      <c r="L1879" s="61">
        <v>16.190000000000001</v>
      </c>
    </row>
    <row r="1880" spans="1:12">
      <c r="A1880" s="59">
        <v>220113</v>
      </c>
      <c r="B1880" s="245" t="s">
        <v>1957</v>
      </c>
      <c r="C1880" s="245"/>
      <c r="D1880" s="245"/>
      <c r="E1880" s="245"/>
      <c r="F1880" s="245"/>
      <c r="G1880" s="246" t="s">
        <v>273</v>
      </c>
      <c r="H1880" s="246"/>
      <c r="I1880" s="60">
        <v>3.29</v>
      </c>
      <c r="J1880" s="247">
        <v>1.47</v>
      </c>
      <c r="K1880" s="248"/>
      <c r="L1880" s="60">
        <v>4.76</v>
      </c>
    </row>
    <row r="1881" spans="1:12">
      <c r="A1881" s="59">
        <v>220114</v>
      </c>
      <c r="B1881" s="245" t="s">
        <v>1958</v>
      </c>
      <c r="C1881" s="245"/>
      <c r="D1881" s="245"/>
      <c r="E1881" s="245"/>
      <c r="F1881" s="245"/>
      <c r="G1881" s="246" t="s">
        <v>273</v>
      </c>
      <c r="H1881" s="246"/>
      <c r="I1881" s="61">
        <v>13.87</v>
      </c>
      <c r="J1881" s="249">
        <v>17.5</v>
      </c>
      <c r="K1881" s="248"/>
      <c r="L1881" s="61">
        <v>31.37</v>
      </c>
    </row>
    <row r="1882" spans="1:12">
      <c r="A1882" s="59">
        <v>220201</v>
      </c>
      <c r="B1882" s="245" t="s">
        <v>1959</v>
      </c>
      <c r="C1882" s="245"/>
      <c r="D1882" s="245"/>
      <c r="E1882" s="245"/>
      <c r="F1882" s="245"/>
      <c r="G1882" s="246" t="s">
        <v>273</v>
      </c>
      <c r="H1882" s="246"/>
      <c r="I1882" s="60">
        <v>8.3000000000000007</v>
      </c>
      <c r="J1882" s="247">
        <v>9.86</v>
      </c>
      <c r="K1882" s="248"/>
      <c r="L1882" s="61">
        <v>18.16</v>
      </c>
    </row>
    <row r="1883" spans="1:12">
      <c r="A1883" s="59">
        <v>220202</v>
      </c>
      <c r="B1883" s="245" t="s">
        <v>1960</v>
      </c>
      <c r="C1883" s="245"/>
      <c r="D1883" s="245"/>
      <c r="E1883" s="245"/>
      <c r="F1883" s="245"/>
      <c r="G1883" s="246" t="s">
        <v>273</v>
      </c>
      <c r="H1883" s="246"/>
      <c r="I1883" s="60">
        <v>8.3000000000000007</v>
      </c>
      <c r="J1883" s="249">
        <v>12.66</v>
      </c>
      <c r="K1883" s="248"/>
      <c r="L1883" s="61">
        <v>20.96</v>
      </c>
    </row>
    <row r="1884" spans="1:12">
      <c r="A1884" s="59">
        <v>220301</v>
      </c>
      <c r="B1884" s="245" t="s">
        <v>1961</v>
      </c>
      <c r="C1884" s="245"/>
      <c r="D1884" s="245"/>
      <c r="E1884" s="245"/>
      <c r="F1884" s="245"/>
      <c r="G1884" s="246" t="s">
        <v>273</v>
      </c>
      <c r="H1884" s="246"/>
      <c r="I1884" s="60">
        <v>7.68</v>
      </c>
      <c r="J1884" s="249">
        <v>12.66</v>
      </c>
      <c r="K1884" s="248"/>
      <c r="L1884" s="61">
        <v>20.34</v>
      </c>
    </row>
    <row r="1885" spans="1:12">
      <c r="A1885" s="59">
        <v>220302</v>
      </c>
      <c r="B1885" s="245" t="s">
        <v>1962</v>
      </c>
      <c r="C1885" s="245"/>
      <c r="D1885" s="245"/>
      <c r="E1885" s="245"/>
      <c r="F1885" s="245"/>
      <c r="G1885" s="246" t="s">
        <v>273</v>
      </c>
      <c r="H1885" s="246"/>
      <c r="I1885" s="60">
        <v>6.88</v>
      </c>
      <c r="J1885" s="249">
        <v>12.66</v>
      </c>
      <c r="K1885" s="248"/>
      <c r="L1885" s="61">
        <v>19.54</v>
      </c>
    </row>
    <row r="1886" spans="1:12">
      <c r="A1886" s="59">
        <v>220309</v>
      </c>
      <c r="B1886" s="245" t="s">
        <v>1963</v>
      </c>
      <c r="C1886" s="245"/>
      <c r="D1886" s="245"/>
      <c r="E1886" s="245"/>
      <c r="F1886" s="245"/>
      <c r="G1886" s="246" t="s">
        <v>273</v>
      </c>
      <c r="H1886" s="246"/>
      <c r="I1886" s="61">
        <v>38.76</v>
      </c>
      <c r="J1886" s="249">
        <v>19.5</v>
      </c>
      <c r="K1886" s="248"/>
      <c r="L1886" s="61">
        <v>58.26</v>
      </c>
    </row>
    <row r="1887" spans="1:12">
      <c r="A1887" s="59">
        <v>220310</v>
      </c>
      <c r="B1887" s="245" t="s">
        <v>1964</v>
      </c>
      <c r="C1887" s="245"/>
      <c r="D1887" s="245"/>
      <c r="E1887" s="245"/>
      <c r="F1887" s="245"/>
      <c r="G1887" s="246" t="s">
        <v>301</v>
      </c>
      <c r="H1887" s="246"/>
      <c r="I1887" s="60">
        <v>2.2999999999999998</v>
      </c>
      <c r="J1887" s="247">
        <v>4.54</v>
      </c>
      <c r="K1887" s="248"/>
      <c r="L1887" s="60">
        <v>6.84</v>
      </c>
    </row>
    <row r="1888" spans="1:12">
      <c r="A1888" s="59">
        <v>220311</v>
      </c>
      <c r="B1888" s="245" t="s">
        <v>1965</v>
      </c>
      <c r="C1888" s="245"/>
      <c r="D1888" s="245"/>
      <c r="E1888" s="245"/>
      <c r="F1888" s="245"/>
      <c r="G1888" s="246" t="s">
        <v>273</v>
      </c>
      <c r="H1888" s="246"/>
      <c r="I1888" s="61">
        <v>40.68</v>
      </c>
      <c r="J1888" s="249">
        <v>19.010000000000002</v>
      </c>
      <c r="K1888" s="248"/>
      <c r="L1888" s="61">
        <v>59.69</v>
      </c>
    </row>
    <row r="1889" spans="1:12">
      <c r="A1889" s="59">
        <v>220312</v>
      </c>
      <c r="B1889" s="245" t="s">
        <v>1966</v>
      </c>
      <c r="C1889" s="245"/>
      <c r="D1889" s="245"/>
      <c r="E1889" s="245"/>
      <c r="F1889" s="245"/>
      <c r="G1889" s="246" t="s">
        <v>301</v>
      </c>
      <c r="H1889" s="246"/>
      <c r="I1889" s="60">
        <v>2.44</v>
      </c>
      <c r="J1889" s="247">
        <v>4.54</v>
      </c>
      <c r="K1889" s="248"/>
      <c r="L1889" s="60">
        <v>6.98</v>
      </c>
    </row>
    <row r="1890" spans="1:12">
      <c r="A1890" s="59">
        <v>220401</v>
      </c>
      <c r="B1890" s="245" t="s">
        <v>1967</v>
      </c>
      <c r="C1890" s="245"/>
      <c r="D1890" s="245"/>
      <c r="E1890" s="245"/>
      <c r="F1890" s="245"/>
      <c r="G1890" s="246" t="s">
        <v>273</v>
      </c>
      <c r="H1890" s="246"/>
      <c r="I1890" s="61">
        <v>26.4</v>
      </c>
      <c r="J1890" s="249">
        <v>19.5</v>
      </c>
      <c r="K1890" s="248"/>
      <c r="L1890" s="61">
        <v>45.9</v>
      </c>
    </row>
    <row r="1891" spans="1:12">
      <c r="A1891" s="59">
        <v>220402</v>
      </c>
      <c r="B1891" s="245" t="s">
        <v>1968</v>
      </c>
      <c r="C1891" s="245"/>
      <c r="D1891" s="245"/>
      <c r="E1891" s="245"/>
      <c r="F1891" s="245"/>
      <c r="G1891" s="246" t="s">
        <v>301</v>
      </c>
      <c r="H1891" s="246"/>
      <c r="I1891" s="60">
        <v>1.85</v>
      </c>
      <c r="J1891" s="247">
        <v>7.45</v>
      </c>
      <c r="K1891" s="248"/>
      <c r="L1891" s="60">
        <v>9.3000000000000007</v>
      </c>
    </row>
    <row r="1892" spans="1:12">
      <c r="A1892" s="59">
        <v>220403</v>
      </c>
      <c r="B1892" s="245" t="s">
        <v>1969</v>
      </c>
      <c r="C1892" s="245"/>
      <c r="D1892" s="245"/>
      <c r="E1892" s="245"/>
      <c r="F1892" s="245"/>
      <c r="G1892" s="246" t="s">
        <v>273</v>
      </c>
      <c r="H1892" s="246"/>
      <c r="I1892" s="61">
        <v>53.25</v>
      </c>
      <c r="J1892" s="249">
        <v>24.33</v>
      </c>
      <c r="K1892" s="248"/>
      <c r="L1892" s="61">
        <v>77.58</v>
      </c>
    </row>
    <row r="1893" spans="1:12">
      <c r="A1893" s="59">
        <v>220802</v>
      </c>
      <c r="B1893" s="245" t="s">
        <v>1970</v>
      </c>
      <c r="C1893" s="245"/>
      <c r="D1893" s="245"/>
      <c r="E1893" s="245"/>
      <c r="F1893" s="245"/>
      <c r="G1893" s="246" t="s">
        <v>301</v>
      </c>
      <c r="H1893" s="246"/>
      <c r="I1893" s="61">
        <v>13.96</v>
      </c>
      <c r="J1893" s="247">
        <v>8.7200000000000006</v>
      </c>
      <c r="K1893" s="248"/>
      <c r="L1893" s="61">
        <v>22.68</v>
      </c>
    </row>
    <row r="1894" spans="1:12">
      <c r="A1894" s="59">
        <v>220901</v>
      </c>
      <c r="B1894" s="245" t="s">
        <v>1971</v>
      </c>
      <c r="C1894" s="245"/>
      <c r="D1894" s="245"/>
      <c r="E1894" s="245"/>
      <c r="F1894" s="245"/>
      <c r="G1894" s="246" t="s">
        <v>273</v>
      </c>
      <c r="H1894" s="246"/>
      <c r="I1894" s="60">
        <v>9.14</v>
      </c>
      <c r="J1894" s="247">
        <v>9.86</v>
      </c>
      <c r="K1894" s="248"/>
      <c r="L1894" s="61">
        <v>19</v>
      </c>
    </row>
    <row r="1895" spans="1:12">
      <c r="A1895" s="59">
        <v>220902</v>
      </c>
      <c r="B1895" s="245" t="s">
        <v>1972</v>
      </c>
      <c r="C1895" s="245"/>
      <c r="D1895" s="245"/>
      <c r="E1895" s="245"/>
      <c r="F1895" s="245"/>
      <c r="G1895" s="246" t="s">
        <v>301</v>
      </c>
      <c r="H1895" s="246"/>
      <c r="I1895" s="60">
        <v>0.83</v>
      </c>
      <c r="J1895" s="247">
        <v>5.68</v>
      </c>
      <c r="K1895" s="248"/>
      <c r="L1895" s="60">
        <v>6.51</v>
      </c>
    </row>
    <row r="1896" spans="1:12">
      <c r="A1896" s="59">
        <v>220903</v>
      </c>
      <c r="B1896" s="245" t="s">
        <v>1973</v>
      </c>
      <c r="C1896" s="245"/>
      <c r="D1896" s="245"/>
      <c r="E1896" s="245"/>
      <c r="F1896" s="245"/>
      <c r="G1896" s="246" t="s">
        <v>273</v>
      </c>
      <c r="H1896" s="246"/>
      <c r="I1896" s="61">
        <v>44.26</v>
      </c>
      <c r="J1896" s="249">
        <v>12.66</v>
      </c>
      <c r="K1896" s="248"/>
      <c r="L1896" s="61">
        <v>56.92</v>
      </c>
    </row>
    <row r="1897" spans="1:12">
      <c r="A1897" s="59">
        <v>220904</v>
      </c>
      <c r="B1897" s="245" t="s">
        <v>1974</v>
      </c>
      <c r="C1897" s="245"/>
      <c r="D1897" s="245"/>
      <c r="E1897" s="245"/>
      <c r="F1897" s="245"/>
      <c r="G1897" s="246" t="s">
        <v>301</v>
      </c>
      <c r="H1897" s="246"/>
      <c r="I1897" s="61">
        <v>10</v>
      </c>
      <c r="J1897" s="247">
        <v>0</v>
      </c>
      <c r="K1897" s="248"/>
      <c r="L1897" s="61">
        <v>10</v>
      </c>
    </row>
    <row r="1898" spans="1:12">
      <c r="A1898" s="59">
        <v>220906</v>
      </c>
      <c r="B1898" s="245" t="s">
        <v>1975</v>
      </c>
      <c r="C1898" s="245"/>
      <c r="D1898" s="245"/>
      <c r="E1898" s="245"/>
      <c r="F1898" s="245"/>
      <c r="G1898" s="246" t="s">
        <v>273</v>
      </c>
      <c r="H1898" s="246"/>
      <c r="I1898" s="61">
        <v>46.01</v>
      </c>
      <c r="J1898" s="249">
        <v>10.97</v>
      </c>
      <c r="K1898" s="248"/>
      <c r="L1898" s="61">
        <v>56.98</v>
      </c>
    </row>
    <row r="1899" spans="1:12">
      <c r="A1899" s="59">
        <v>220907</v>
      </c>
      <c r="B1899" s="245" t="s">
        <v>1976</v>
      </c>
      <c r="C1899" s="245"/>
      <c r="D1899" s="245"/>
      <c r="E1899" s="245"/>
      <c r="F1899" s="245"/>
      <c r="G1899" s="246" t="s">
        <v>273</v>
      </c>
      <c r="H1899" s="246"/>
      <c r="I1899" s="62">
        <v>152.5</v>
      </c>
      <c r="J1899" s="249">
        <v>24.13</v>
      </c>
      <c r="K1899" s="248"/>
      <c r="L1899" s="62">
        <v>176.63</v>
      </c>
    </row>
    <row r="1900" spans="1:12">
      <c r="A1900" s="59">
        <v>220910</v>
      </c>
      <c r="B1900" s="245" t="s">
        <v>1977</v>
      </c>
      <c r="C1900" s="245"/>
      <c r="D1900" s="245"/>
      <c r="E1900" s="245"/>
      <c r="F1900" s="245"/>
      <c r="G1900" s="246" t="s">
        <v>273</v>
      </c>
      <c r="H1900" s="246"/>
      <c r="I1900" s="61">
        <v>17.649999999999999</v>
      </c>
      <c r="J1900" s="249">
        <v>31.57</v>
      </c>
      <c r="K1900" s="248"/>
      <c r="L1900" s="61">
        <v>49.22</v>
      </c>
    </row>
    <row r="1901" spans="1:12">
      <c r="A1901" s="59">
        <v>220911</v>
      </c>
      <c r="B1901" s="245" t="s">
        <v>1978</v>
      </c>
      <c r="C1901" s="245"/>
      <c r="D1901" s="245"/>
      <c r="E1901" s="245"/>
      <c r="F1901" s="245"/>
      <c r="G1901" s="246" t="s">
        <v>273</v>
      </c>
      <c r="H1901" s="246"/>
      <c r="I1901" s="61">
        <v>13.32</v>
      </c>
      <c r="J1901" s="249">
        <v>56.77</v>
      </c>
      <c r="K1901" s="248"/>
      <c r="L1901" s="61">
        <v>70.09</v>
      </c>
    </row>
    <row r="1902" spans="1:12">
      <c r="A1902" s="59">
        <v>220912</v>
      </c>
      <c r="B1902" s="245" t="s">
        <v>1979</v>
      </c>
      <c r="C1902" s="245"/>
      <c r="D1902" s="245"/>
      <c r="E1902" s="245"/>
      <c r="F1902" s="245"/>
      <c r="G1902" s="246" t="s">
        <v>273</v>
      </c>
      <c r="H1902" s="246"/>
      <c r="I1902" s="62">
        <v>214.97</v>
      </c>
      <c r="J1902" s="249">
        <v>45.11</v>
      </c>
      <c r="K1902" s="248"/>
      <c r="L1902" s="62">
        <v>260.08</v>
      </c>
    </row>
    <row r="1903" spans="1:12">
      <c r="A1903" s="59">
        <v>220913</v>
      </c>
      <c r="B1903" s="245" t="s">
        <v>1980</v>
      </c>
      <c r="C1903" s="245"/>
      <c r="D1903" s="245"/>
      <c r="E1903" s="245"/>
      <c r="F1903" s="245"/>
      <c r="G1903" s="246" t="s">
        <v>273</v>
      </c>
      <c r="H1903" s="246"/>
      <c r="I1903" s="62">
        <v>111.43</v>
      </c>
      <c r="J1903" s="249">
        <v>24.9</v>
      </c>
      <c r="K1903" s="248"/>
      <c r="L1903" s="62">
        <v>136.33000000000001</v>
      </c>
    </row>
    <row r="1904" spans="1:12">
      <c r="A1904" s="59">
        <v>220917</v>
      </c>
      <c r="B1904" s="245" t="s">
        <v>1981</v>
      </c>
      <c r="C1904" s="245"/>
      <c r="D1904" s="245"/>
      <c r="E1904" s="245"/>
      <c r="F1904" s="245"/>
      <c r="G1904" s="246" t="s">
        <v>301</v>
      </c>
      <c r="H1904" s="246"/>
      <c r="I1904" s="61">
        <v>17.41</v>
      </c>
      <c r="J1904" s="247">
        <v>7.45</v>
      </c>
      <c r="K1904" s="248"/>
      <c r="L1904" s="61">
        <v>24.86</v>
      </c>
    </row>
    <row r="1905" spans="1:12">
      <c r="A1905" s="59">
        <v>220920</v>
      </c>
      <c r="B1905" s="245" t="s">
        <v>1982</v>
      </c>
      <c r="C1905" s="245"/>
      <c r="D1905" s="245"/>
      <c r="E1905" s="245"/>
      <c r="F1905" s="245"/>
      <c r="G1905" s="246" t="s">
        <v>273</v>
      </c>
      <c r="H1905" s="246"/>
      <c r="I1905" s="62">
        <v>246.43</v>
      </c>
      <c r="J1905" s="249">
        <v>19.010000000000002</v>
      </c>
      <c r="K1905" s="248"/>
      <c r="L1905" s="62">
        <v>265.44</v>
      </c>
    </row>
    <row r="1906" spans="1:12">
      <c r="A1906" s="59">
        <v>221000</v>
      </c>
      <c r="B1906" s="245" t="s">
        <v>1983</v>
      </c>
      <c r="C1906" s="245"/>
      <c r="D1906" s="245"/>
      <c r="E1906" s="245"/>
      <c r="F1906" s="245"/>
      <c r="G1906" s="246" t="s">
        <v>273</v>
      </c>
      <c r="H1906" s="246"/>
      <c r="I1906" s="61">
        <v>54.67</v>
      </c>
      <c r="J1906" s="249">
        <v>12.66</v>
      </c>
      <c r="K1906" s="248"/>
      <c r="L1906" s="61">
        <v>67.33</v>
      </c>
    </row>
    <row r="1907" spans="1:12">
      <c r="A1907" s="59">
        <v>221001</v>
      </c>
      <c r="B1907" s="245" t="s">
        <v>1984</v>
      </c>
      <c r="C1907" s="245"/>
      <c r="D1907" s="245"/>
      <c r="E1907" s="245"/>
      <c r="F1907" s="245"/>
      <c r="G1907" s="246" t="s">
        <v>273</v>
      </c>
      <c r="H1907" s="246"/>
      <c r="I1907" s="61">
        <v>63.87</v>
      </c>
      <c r="J1907" s="249">
        <v>12.66</v>
      </c>
      <c r="K1907" s="248"/>
      <c r="L1907" s="61">
        <v>76.53</v>
      </c>
    </row>
    <row r="1908" spans="1:12">
      <c r="A1908" s="59">
        <v>221002</v>
      </c>
      <c r="B1908" s="245" t="s">
        <v>1985</v>
      </c>
      <c r="C1908" s="245"/>
      <c r="D1908" s="245"/>
      <c r="E1908" s="245"/>
      <c r="F1908" s="245"/>
      <c r="G1908" s="246" t="s">
        <v>301</v>
      </c>
      <c r="H1908" s="246"/>
      <c r="I1908" s="61">
        <v>10.17</v>
      </c>
      <c r="J1908" s="247">
        <v>0</v>
      </c>
      <c r="K1908" s="248"/>
      <c r="L1908" s="61">
        <v>10.17</v>
      </c>
    </row>
    <row r="1909" spans="1:12">
      <c r="A1909" s="59">
        <v>221003</v>
      </c>
      <c r="B1909" s="245" t="s">
        <v>1986</v>
      </c>
      <c r="C1909" s="245"/>
      <c r="D1909" s="245"/>
      <c r="E1909" s="245"/>
      <c r="F1909" s="245"/>
      <c r="G1909" s="246" t="s">
        <v>273</v>
      </c>
      <c r="H1909" s="246"/>
      <c r="I1909" s="61">
        <v>74.39</v>
      </c>
      <c r="J1909" s="249">
        <v>12.66</v>
      </c>
      <c r="K1909" s="248"/>
      <c r="L1909" s="61">
        <v>87.05</v>
      </c>
    </row>
    <row r="1910" spans="1:12">
      <c r="A1910" s="59">
        <v>221101</v>
      </c>
      <c r="B1910" s="245" t="s">
        <v>1987</v>
      </c>
      <c r="C1910" s="245"/>
      <c r="D1910" s="245"/>
      <c r="E1910" s="245"/>
      <c r="F1910" s="245"/>
      <c r="G1910" s="246" t="s">
        <v>273</v>
      </c>
      <c r="H1910" s="246"/>
      <c r="I1910" s="61">
        <v>40.01</v>
      </c>
      <c r="J1910" s="249">
        <v>12.66</v>
      </c>
      <c r="K1910" s="248"/>
      <c r="L1910" s="61">
        <v>52.67</v>
      </c>
    </row>
    <row r="1911" spans="1:12">
      <c r="A1911" s="59">
        <v>221102</v>
      </c>
      <c r="B1911" s="245" t="s">
        <v>269</v>
      </c>
      <c r="C1911" s="245"/>
      <c r="D1911" s="245"/>
      <c r="E1911" s="245"/>
      <c r="F1911" s="245"/>
      <c r="G1911" s="246" t="s">
        <v>301</v>
      </c>
      <c r="H1911" s="246"/>
      <c r="I1911" s="60">
        <v>8</v>
      </c>
      <c r="J1911" s="247">
        <v>0</v>
      </c>
      <c r="K1911" s="248"/>
      <c r="L1911" s="60">
        <v>8</v>
      </c>
    </row>
    <row r="1912" spans="1:12">
      <c r="A1912" s="59">
        <v>221104</v>
      </c>
      <c r="B1912" s="245" t="s">
        <v>1988</v>
      </c>
      <c r="C1912" s="245"/>
      <c r="D1912" s="245"/>
      <c r="E1912" s="245"/>
      <c r="F1912" s="245"/>
      <c r="G1912" s="246" t="s">
        <v>273</v>
      </c>
      <c r="H1912" s="246"/>
      <c r="I1912" s="60">
        <v>8</v>
      </c>
      <c r="J1912" s="247">
        <v>0</v>
      </c>
      <c r="K1912" s="248"/>
      <c r="L1912" s="60">
        <v>8</v>
      </c>
    </row>
    <row r="1913" spans="1:12">
      <c r="A1913" s="59">
        <v>221106</v>
      </c>
      <c r="B1913" s="245" t="s">
        <v>1989</v>
      </c>
      <c r="C1913" s="245"/>
      <c r="D1913" s="245"/>
      <c r="E1913" s="245"/>
      <c r="F1913" s="245"/>
      <c r="G1913" s="246" t="s">
        <v>273</v>
      </c>
      <c r="H1913" s="246"/>
      <c r="I1913" s="61">
        <v>54.04</v>
      </c>
      <c r="J1913" s="249">
        <v>12.66</v>
      </c>
      <c r="K1913" s="248"/>
      <c r="L1913" s="61">
        <v>66.7</v>
      </c>
    </row>
    <row r="1914" spans="1:12">
      <c r="A1914" s="59">
        <v>221107</v>
      </c>
      <c r="B1914" s="245" t="s">
        <v>1990</v>
      </c>
      <c r="C1914" s="245"/>
      <c r="D1914" s="245"/>
      <c r="E1914" s="245"/>
      <c r="F1914" s="245"/>
      <c r="G1914" s="246" t="s">
        <v>383</v>
      </c>
      <c r="H1914" s="246"/>
      <c r="I1914" s="61">
        <v>31.21</v>
      </c>
      <c r="J1914" s="247">
        <v>9.36</v>
      </c>
      <c r="K1914" s="248"/>
      <c r="L1914" s="61">
        <v>40.57</v>
      </c>
    </row>
    <row r="1915" spans="1:12">
      <c r="A1915" s="59">
        <v>221108</v>
      </c>
      <c r="B1915" s="245" t="s">
        <v>1991</v>
      </c>
      <c r="C1915" s="245"/>
      <c r="D1915" s="245"/>
      <c r="E1915" s="245"/>
      <c r="F1915" s="245"/>
      <c r="G1915" s="246" t="s">
        <v>301</v>
      </c>
      <c r="H1915" s="246"/>
      <c r="I1915" s="60">
        <v>3.12</v>
      </c>
      <c r="J1915" s="247">
        <v>4.82</v>
      </c>
      <c r="K1915" s="248"/>
      <c r="L1915" s="60">
        <v>7.94</v>
      </c>
    </row>
    <row r="1916" spans="1:12">
      <c r="A1916" s="59">
        <v>221109</v>
      </c>
      <c r="B1916" s="245" t="s">
        <v>1992</v>
      </c>
      <c r="C1916" s="245"/>
      <c r="D1916" s="245"/>
      <c r="E1916" s="245"/>
      <c r="F1916" s="245"/>
      <c r="G1916" s="246" t="s">
        <v>301</v>
      </c>
      <c r="H1916" s="246"/>
      <c r="I1916" s="60">
        <v>9.06</v>
      </c>
      <c r="J1916" s="247">
        <v>7.5</v>
      </c>
      <c r="K1916" s="248"/>
      <c r="L1916" s="61">
        <v>16.559999999999999</v>
      </c>
    </row>
    <row r="1917" spans="1:12">
      <c r="A1917" s="59">
        <v>221120</v>
      </c>
      <c r="B1917" s="245" t="s">
        <v>93</v>
      </c>
      <c r="C1917" s="245"/>
      <c r="D1917" s="245"/>
      <c r="E1917" s="245"/>
      <c r="F1917" s="245"/>
      <c r="G1917" s="246" t="s">
        <v>273</v>
      </c>
      <c r="H1917" s="246"/>
      <c r="I1917" s="61">
        <v>93.12</v>
      </c>
      <c r="J1917" s="249">
        <v>16.79</v>
      </c>
      <c r="K1917" s="248"/>
      <c r="L1917" s="62">
        <v>109.91</v>
      </c>
    </row>
    <row r="1918" spans="1:12">
      <c r="A1918" s="59">
        <v>221122</v>
      </c>
      <c r="B1918" s="245" t="s">
        <v>1993</v>
      </c>
      <c r="C1918" s="245"/>
      <c r="D1918" s="245"/>
      <c r="E1918" s="245"/>
      <c r="F1918" s="245"/>
      <c r="G1918" s="246" t="s">
        <v>273</v>
      </c>
      <c r="H1918" s="246"/>
      <c r="I1918" s="61">
        <v>93.12</v>
      </c>
      <c r="J1918" s="249">
        <v>16.79</v>
      </c>
      <c r="K1918" s="248"/>
      <c r="L1918" s="62">
        <v>109.91</v>
      </c>
    </row>
    <row r="1919" spans="1:12">
      <c r="A1919" s="59">
        <v>221124</v>
      </c>
      <c r="B1919" s="245" t="s">
        <v>94</v>
      </c>
      <c r="C1919" s="245"/>
      <c r="D1919" s="245"/>
      <c r="E1919" s="245"/>
      <c r="F1919" s="245"/>
      <c r="G1919" s="246" t="s">
        <v>273</v>
      </c>
      <c r="H1919" s="246"/>
      <c r="I1919" s="61">
        <v>70.959999999999994</v>
      </c>
      <c r="J1919" s="249">
        <v>17.3</v>
      </c>
      <c r="K1919" s="248"/>
      <c r="L1919" s="61">
        <v>88.26</v>
      </c>
    </row>
    <row r="1920" spans="1:12">
      <c r="A1920" s="59">
        <v>221126</v>
      </c>
      <c r="B1920" s="245" t="s">
        <v>1994</v>
      </c>
      <c r="C1920" s="245"/>
      <c r="D1920" s="245"/>
      <c r="E1920" s="245"/>
      <c r="F1920" s="245"/>
      <c r="G1920" s="246" t="s">
        <v>273</v>
      </c>
      <c r="H1920" s="246"/>
      <c r="I1920" s="61">
        <v>75.16</v>
      </c>
      <c r="J1920" s="249">
        <v>17.3</v>
      </c>
      <c r="K1920" s="248"/>
      <c r="L1920" s="61">
        <v>92.46</v>
      </c>
    </row>
    <row r="1921" spans="1:12">
      <c r="A1921" s="58">
        <v>185</v>
      </c>
      <c r="B1921" s="251" t="s">
        <v>20</v>
      </c>
      <c r="C1921" s="251"/>
      <c r="D1921" s="251"/>
      <c r="E1921" s="251"/>
      <c r="F1921" s="251"/>
      <c r="G1921" s="252"/>
      <c r="H1921" s="251"/>
      <c r="I1921" s="253"/>
      <c r="J1921" s="253"/>
      <c r="K1921" s="251"/>
      <c r="L1921" s="253"/>
    </row>
    <row r="1922" spans="1:12">
      <c r="A1922" s="59">
        <v>230000</v>
      </c>
      <c r="B1922" s="245" t="s">
        <v>20</v>
      </c>
      <c r="C1922" s="245"/>
      <c r="D1922" s="245"/>
      <c r="E1922" s="245"/>
      <c r="F1922" s="245"/>
      <c r="G1922" s="246"/>
      <c r="H1922" s="246"/>
      <c r="I1922" s="60">
        <v>0</v>
      </c>
      <c r="J1922" s="247">
        <v>0</v>
      </c>
      <c r="K1922" s="248"/>
      <c r="L1922" s="60">
        <v>0</v>
      </c>
    </row>
    <row r="1923" spans="1:12">
      <c r="A1923" s="59">
        <v>230101</v>
      </c>
      <c r="B1923" s="245" t="s">
        <v>60</v>
      </c>
      <c r="C1923" s="245"/>
      <c r="D1923" s="245"/>
      <c r="E1923" s="245"/>
      <c r="F1923" s="245"/>
      <c r="G1923" s="246" t="s">
        <v>281</v>
      </c>
      <c r="H1923" s="246"/>
      <c r="I1923" s="61">
        <v>85.1</v>
      </c>
      <c r="J1923" s="249">
        <v>14.2</v>
      </c>
      <c r="K1923" s="248"/>
      <c r="L1923" s="61">
        <v>99.3</v>
      </c>
    </row>
    <row r="1924" spans="1:12">
      <c r="A1924" s="59">
        <v>230102</v>
      </c>
      <c r="B1924" s="245" t="s">
        <v>1995</v>
      </c>
      <c r="C1924" s="245"/>
      <c r="D1924" s="245"/>
      <c r="E1924" s="245"/>
      <c r="F1924" s="245"/>
      <c r="G1924" s="246" t="s">
        <v>281</v>
      </c>
      <c r="H1924" s="246"/>
      <c r="I1924" s="61">
        <v>72.2</v>
      </c>
      <c r="J1924" s="249">
        <v>14.2</v>
      </c>
      <c r="K1924" s="248"/>
      <c r="L1924" s="61">
        <v>86.4</v>
      </c>
    </row>
    <row r="1925" spans="1:12">
      <c r="A1925" s="59">
        <v>230103</v>
      </c>
      <c r="B1925" s="245" t="s">
        <v>63</v>
      </c>
      <c r="C1925" s="245"/>
      <c r="D1925" s="245"/>
      <c r="E1925" s="245"/>
      <c r="F1925" s="245"/>
      <c r="G1925" s="246" t="s">
        <v>281</v>
      </c>
      <c r="H1925" s="246"/>
      <c r="I1925" s="61">
        <v>42.95</v>
      </c>
      <c r="J1925" s="249">
        <v>14.2</v>
      </c>
      <c r="K1925" s="248"/>
      <c r="L1925" s="61">
        <v>57.15</v>
      </c>
    </row>
    <row r="1926" spans="1:12">
      <c r="A1926" s="59">
        <v>230104</v>
      </c>
      <c r="B1926" s="245" t="s">
        <v>1996</v>
      </c>
      <c r="C1926" s="245"/>
      <c r="D1926" s="245"/>
      <c r="E1926" s="245"/>
      <c r="F1926" s="245"/>
      <c r="G1926" s="246" t="s">
        <v>281</v>
      </c>
      <c r="H1926" s="246"/>
      <c r="I1926" s="61">
        <v>72.95</v>
      </c>
      <c r="J1926" s="249">
        <v>21.3</v>
      </c>
      <c r="K1926" s="248"/>
      <c r="L1926" s="61">
        <v>94.25</v>
      </c>
    </row>
    <row r="1927" spans="1:12">
      <c r="A1927" s="59">
        <v>230105</v>
      </c>
      <c r="B1927" s="245" t="s">
        <v>62</v>
      </c>
      <c r="C1927" s="245"/>
      <c r="D1927" s="245"/>
      <c r="E1927" s="245"/>
      <c r="F1927" s="245"/>
      <c r="G1927" s="246" t="s">
        <v>281</v>
      </c>
      <c r="H1927" s="246"/>
      <c r="I1927" s="61">
        <v>72.2</v>
      </c>
      <c r="J1927" s="249">
        <v>14.2</v>
      </c>
      <c r="K1927" s="248"/>
      <c r="L1927" s="61">
        <v>86.4</v>
      </c>
    </row>
    <row r="1928" spans="1:12">
      <c r="A1928" s="59">
        <v>230106</v>
      </c>
      <c r="B1928" s="245" t="s">
        <v>1997</v>
      </c>
      <c r="C1928" s="245"/>
      <c r="D1928" s="245"/>
      <c r="E1928" s="245"/>
      <c r="F1928" s="245"/>
      <c r="G1928" s="246" t="s">
        <v>281</v>
      </c>
      <c r="H1928" s="246"/>
      <c r="I1928" s="60">
        <v>1.79</v>
      </c>
      <c r="J1928" s="247">
        <v>7.1</v>
      </c>
      <c r="K1928" s="248"/>
      <c r="L1928" s="60">
        <v>8.89</v>
      </c>
    </row>
    <row r="1929" spans="1:12">
      <c r="A1929" s="59">
        <v>230107</v>
      </c>
      <c r="B1929" s="245" t="s">
        <v>1998</v>
      </c>
      <c r="C1929" s="245"/>
      <c r="D1929" s="245"/>
      <c r="E1929" s="245"/>
      <c r="F1929" s="245"/>
      <c r="G1929" s="246" t="s">
        <v>281</v>
      </c>
      <c r="H1929" s="246"/>
      <c r="I1929" s="62">
        <v>154</v>
      </c>
      <c r="J1929" s="249">
        <v>14.2</v>
      </c>
      <c r="K1929" s="248"/>
      <c r="L1929" s="62">
        <v>168.2</v>
      </c>
    </row>
    <row r="1930" spans="1:12">
      <c r="A1930" s="59">
        <v>230108</v>
      </c>
      <c r="B1930" s="245" t="s">
        <v>1999</v>
      </c>
      <c r="C1930" s="245"/>
      <c r="D1930" s="245"/>
      <c r="E1930" s="245"/>
      <c r="F1930" s="245"/>
      <c r="G1930" s="246" t="s">
        <v>281</v>
      </c>
      <c r="H1930" s="246"/>
      <c r="I1930" s="62">
        <v>113.67</v>
      </c>
      <c r="J1930" s="249">
        <v>14.2</v>
      </c>
      <c r="K1930" s="248"/>
      <c r="L1930" s="62">
        <v>127.87</v>
      </c>
    </row>
    <row r="1931" spans="1:12">
      <c r="A1931" s="59">
        <v>230109</v>
      </c>
      <c r="B1931" s="245" t="s">
        <v>2000</v>
      </c>
      <c r="C1931" s="245"/>
      <c r="D1931" s="245"/>
      <c r="E1931" s="245"/>
      <c r="F1931" s="245"/>
      <c r="G1931" s="246" t="s">
        <v>281</v>
      </c>
      <c r="H1931" s="246"/>
      <c r="I1931" s="62">
        <v>113.67</v>
      </c>
      <c r="J1931" s="249">
        <v>14.2</v>
      </c>
      <c r="K1931" s="248"/>
      <c r="L1931" s="62">
        <v>127.87</v>
      </c>
    </row>
    <row r="1932" spans="1:12">
      <c r="A1932" s="59">
        <v>230110</v>
      </c>
      <c r="B1932" s="245" t="s">
        <v>2001</v>
      </c>
      <c r="C1932" s="245"/>
      <c r="D1932" s="245"/>
      <c r="E1932" s="245"/>
      <c r="F1932" s="245"/>
      <c r="G1932" s="246" t="s">
        <v>281</v>
      </c>
      <c r="H1932" s="246"/>
      <c r="I1932" s="60">
        <v>4.8</v>
      </c>
      <c r="J1932" s="247">
        <v>7.1</v>
      </c>
      <c r="K1932" s="248"/>
      <c r="L1932" s="61">
        <v>11.9</v>
      </c>
    </row>
    <row r="1933" spans="1:12">
      <c r="A1933" s="59">
        <v>230172</v>
      </c>
      <c r="B1933" s="245" t="s">
        <v>2002</v>
      </c>
      <c r="C1933" s="245"/>
      <c r="D1933" s="245"/>
      <c r="E1933" s="245"/>
      <c r="F1933" s="245"/>
      <c r="G1933" s="246" t="s">
        <v>281</v>
      </c>
      <c r="H1933" s="246"/>
      <c r="I1933" s="61">
        <v>20.98</v>
      </c>
      <c r="J1933" s="249">
        <v>42.03</v>
      </c>
      <c r="K1933" s="248"/>
      <c r="L1933" s="61">
        <v>63.01</v>
      </c>
    </row>
    <row r="1934" spans="1:12">
      <c r="A1934" s="59">
        <v>230173</v>
      </c>
      <c r="B1934" s="245" t="s">
        <v>128</v>
      </c>
      <c r="C1934" s="245"/>
      <c r="D1934" s="245"/>
      <c r="E1934" s="245"/>
      <c r="F1934" s="245"/>
      <c r="G1934" s="246" t="s">
        <v>301</v>
      </c>
      <c r="H1934" s="246"/>
      <c r="I1934" s="61">
        <v>33.03</v>
      </c>
      <c r="J1934" s="249">
        <v>57.66</v>
      </c>
      <c r="K1934" s="248"/>
      <c r="L1934" s="61">
        <v>90.69</v>
      </c>
    </row>
    <row r="1935" spans="1:12">
      <c r="A1935" s="59">
        <v>230201</v>
      </c>
      <c r="B1935" s="245" t="s">
        <v>2003</v>
      </c>
      <c r="C1935" s="245"/>
      <c r="D1935" s="245"/>
      <c r="E1935" s="245"/>
      <c r="F1935" s="245"/>
      <c r="G1935" s="246" t="s">
        <v>281</v>
      </c>
      <c r="H1935" s="246"/>
      <c r="I1935" s="60">
        <v>2.2799999999999998</v>
      </c>
      <c r="J1935" s="247">
        <v>6.08</v>
      </c>
      <c r="K1935" s="248"/>
      <c r="L1935" s="60">
        <v>8.36</v>
      </c>
    </row>
    <row r="1936" spans="1:12">
      <c r="A1936" s="59">
        <v>230202</v>
      </c>
      <c r="B1936" s="245" t="s">
        <v>69</v>
      </c>
      <c r="C1936" s="245"/>
      <c r="D1936" s="245"/>
      <c r="E1936" s="245"/>
      <c r="F1936" s="245"/>
      <c r="G1936" s="246" t="s">
        <v>281</v>
      </c>
      <c r="H1936" s="246"/>
      <c r="I1936" s="60">
        <v>5.35</v>
      </c>
      <c r="J1936" s="247">
        <v>6.08</v>
      </c>
      <c r="K1936" s="248"/>
      <c r="L1936" s="61">
        <v>11.43</v>
      </c>
    </row>
    <row r="1937" spans="1:12">
      <c r="A1937" s="59">
        <v>230206</v>
      </c>
      <c r="B1937" s="245" t="s">
        <v>67</v>
      </c>
      <c r="C1937" s="245"/>
      <c r="D1937" s="245"/>
      <c r="E1937" s="245"/>
      <c r="F1937" s="245"/>
      <c r="G1937" s="246" t="s">
        <v>281</v>
      </c>
      <c r="H1937" s="246"/>
      <c r="I1937" s="61">
        <v>14.58</v>
      </c>
      <c r="J1937" s="247">
        <v>0</v>
      </c>
      <c r="K1937" s="248"/>
      <c r="L1937" s="61">
        <v>14.58</v>
      </c>
    </row>
    <row r="1938" spans="1:12">
      <c r="A1938" s="59">
        <v>230207</v>
      </c>
      <c r="B1938" s="245" t="s">
        <v>2004</v>
      </c>
      <c r="C1938" s="245"/>
      <c r="D1938" s="245"/>
      <c r="E1938" s="245"/>
      <c r="F1938" s="245"/>
      <c r="G1938" s="246" t="s">
        <v>281</v>
      </c>
      <c r="H1938" s="246"/>
      <c r="I1938" s="61">
        <v>23.56</v>
      </c>
      <c r="J1938" s="247">
        <v>0</v>
      </c>
      <c r="K1938" s="248"/>
      <c r="L1938" s="61">
        <v>23.56</v>
      </c>
    </row>
    <row r="1939" spans="1:12">
      <c r="A1939" s="59">
        <v>230208</v>
      </c>
      <c r="B1939" s="245" t="s">
        <v>66</v>
      </c>
      <c r="C1939" s="245"/>
      <c r="D1939" s="245"/>
      <c r="E1939" s="245"/>
      <c r="F1939" s="245"/>
      <c r="G1939" s="246" t="s">
        <v>281</v>
      </c>
      <c r="H1939" s="246"/>
      <c r="I1939" s="61">
        <v>20.190000000000001</v>
      </c>
      <c r="J1939" s="247">
        <v>0</v>
      </c>
      <c r="K1939" s="248"/>
      <c r="L1939" s="61">
        <v>20.190000000000001</v>
      </c>
    </row>
    <row r="1940" spans="1:12">
      <c r="A1940" s="59">
        <v>230209</v>
      </c>
      <c r="B1940" s="245" t="s">
        <v>64</v>
      </c>
      <c r="C1940" s="245"/>
      <c r="D1940" s="245"/>
      <c r="E1940" s="245"/>
      <c r="F1940" s="245"/>
      <c r="G1940" s="246" t="s">
        <v>281</v>
      </c>
      <c r="H1940" s="246"/>
      <c r="I1940" s="61">
        <v>25.8</v>
      </c>
      <c r="J1940" s="247">
        <v>0</v>
      </c>
      <c r="K1940" s="248"/>
      <c r="L1940" s="61">
        <v>25.8</v>
      </c>
    </row>
    <row r="1941" spans="1:12">
      <c r="A1941" s="59">
        <v>230210</v>
      </c>
      <c r="B1941" s="245" t="s">
        <v>65</v>
      </c>
      <c r="C1941" s="245"/>
      <c r="D1941" s="245"/>
      <c r="E1941" s="245"/>
      <c r="F1941" s="245"/>
      <c r="G1941" s="246" t="s">
        <v>281</v>
      </c>
      <c r="H1941" s="246"/>
      <c r="I1941" s="61">
        <v>54.65</v>
      </c>
      <c r="J1941" s="247">
        <v>0</v>
      </c>
      <c r="K1941" s="248"/>
      <c r="L1941" s="61">
        <v>54.65</v>
      </c>
    </row>
    <row r="1942" spans="1:12">
      <c r="A1942" s="59">
        <v>230211</v>
      </c>
      <c r="B1942" s="245" t="s">
        <v>68</v>
      </c>
      <c r="C1942" s="245"/>
      <c r="D1942" s="245"/>
      <c r="E1942" s="245"/>
      <c r="F1942" s="245"/>
      <c r="G1942" s="246" t="s">
        <v>281</v>
      </c>
      <c r="H1942" s="246"/>
      <c r="I1942" s="60">
        <v>3.93</v>
      </c>
      <c r="J1942" s="247">
        <v>0</v>
      </c>
      <c r="K1942" s="248"/>
      <c r="L1942" s="60">
        <v>3.93</v>
      </c>
    </row>
    <row r="1943" spans="1:12">
      <c r="A1943" s="59">
        <v>230801</v>
      </c>
      <c r="B1943" s="245" t="s">
        <v>2005</v>
      </c>
      <c r="C1943" s="245"/>
      <c r="D1943" s="245"/>
      <c r="E1943" s="245"/>
      <c r="F1943" s="245"/>
      <c r="G1943" s="246" t="s">
        <v>383</v>
      </c>
      <c r="H1943" s="246"/>
      <c r="I1943" s="60">
        <v>5.38</v>
      </c>
      <c r="J1943" s="247">
        <v>0</v>
      </c>
      <c r="K1943" s="248"/>
      <c r="L1943" s="60">
        <v>5.38</v>
      </c>
    </row>
    <row r="1944" spans="1:12">
      <c r="A1944" s="59">
        <v>230802</v>
      </c>
      <c r="B1944" s="245" t="s">
        <v>2006</v>
      </c>
      <c r="C1944" s="245"/>
      <c r="D1944" s="245"/>
      <c r="E1944" s="245"/>
      <c r="F1944" s="245"/>
      <c r="G1944" s="246" t="s">
        <v>281</v>
      </c>
      <c r="H1944" s="246"/>
      <c r="I1944" s="60">
        <v>8.1999999999999993</v>
      </c>
      <c r="J1944" s="247">
        <v>0</v>
      </c>
      <c r="K1944" s="248"/>
      <c r="L1944" s="60">
        <v>8.1999999999999993</v>
      </c>
    </row>
    <row r="1945" spans="1:12">
      <c r="A1945" s="59">
        <v>230803</v>
      </c>
      <c r="B1945" s="245" t="s">
        <v>2007</v>
      </c>
      <c r="C1945" s="245"/>
      <c r="D1945" s="245"/>
      <c r="E1945" s="245"/>
      <c r="F1945" s="245"/>
      <c r="G1945" s="246" t="s">
        <v>281</v>
      </c>
      <c r="H1945" s="246"/>
      <c r="I1945" s="61">
        <v>12.9</v>
      </c>
      <c r="J1945" s="247">
        <v>0</v>
      </c>
      <c r="K1945" s="248"/>
      <c r="L1945" s="61">
        <v>12.9</v>
      </c>
    </row>
    <row r="1946" spans="1:12">
      <c r="A1946" s="59">
        <v>230804</v>
      </c>
      <c r="B1946" s="245" t="s">
        <v>2008</v>
      </c>
      <c r="C1946" s="245"/>
      <c r="D1946" s="245"/>
      <c r="E1946" s="245"/>
      <c r="F1946" s="245"/>
      <c r="G1946" s="246" t="s">
        <v>281</v>
      </c>
      <c r="H1946" s="246"/>
      <c r="I1946" s="61">
        <v>22</v>
      </c>
      <c r="J1946" s="247">
        <v>0</v>
      </c>
      <c r="K1946" s="248"/>
      <c r="L1946" s="61">
        <v>22</v>
      </c>
    </row>
    <row r="1947" spans="1:12">
      <c r="A1947" s="58">
        <v>186</v>
      </c>
      <c r="B1947" s="251" t="s">
        <v>2009</v>
      </c>
      <c r="C1947" s="251"/>
      <c r="D1947" s="251"/>
      <c r="E1947" s="251"/>
      <c r="F1947" s="251"/>
      <c r="G1947" s="252"/>
      <c r="H1947" s="251"/>
      <c r="I1947" s="253"/>
      <c r="J1947" s="253"/>
      <c r="K1947" s="251"/>
      <c r="L1947" s="253"/>
    </row>
    <row r="1948" spans="1:12">
      <c r="A1948" s="59">
        <v>240000</v>
      </c>
      <c r="B1948" s="245" t="s">
        <v>2009</v>
      </c>
      <c r="C1948" s="245"/>
      <c r="D1948" s="245"/>
      <c r="E1948" s="245"/>
      <c r="F1948" s="245"/>
      <c r="G1948" s="246"/>
      <c r="H1948" s="246"/>
      <c r="I1948" s="60">
        <v>0</v>
      </c>
      <c r="J1948" s="247">
        <v>0</v>
      </c>
      <c r="K1948" s="248"/>
      <c r="L1948" s="60">
        <v>0</v>
      </c>
    </row>
    <row r="1949" spans="1:12">
      <c r="A1949" s="59">
        <v>240104</v>
      </c>
      <c r="B1949" s="245" t="s">
        <v>2010</v>
      </c>
      <c r="C1949" s="245"/>
      <c r="D1949" s="245"/>
      <c r="E1949" s="245"/>
      <c r="F1949" s="245"/>
      <c r="G1949" s="246" t="s">
        <v>273</v>
      </c>
      <c r="H1949" s="246"/>
      <c r="I1949" s="61">
        <v>53.17</v>
      </c>
      <c r="J1949" s="249">
        <v>54.76</v>
      </c>
      <c r="K1949" s="248"/>
      <c r="L1949" s="62">
        <v>107.93</v>
      </c>
    </row>
    <row r="1950" spans="1:12">
      <c r="A1950" s="59">
        <v>240105</v>
      </c>
      <c r="B1950" s="245" t="s">
        <v>2011</v>
      </c>
      <c r="C1950" s="245"/>
      <c r="D1950" s="245"/>
      <c r="E1950" s="245"/>
      <c r="F1950" s="245"/>
      <c r="G1950" s="246" t="s">
        <v>301</v>
      </c>
      <c r="H1950" s="246"/>
      <c r="I1950" s="61">
        <v>33.159999999999997</v>
      </c>
      <c r="J1950" s="249">
        <v>15.37</v>
      </c>
      <c r="K1950" s="248"/>
      <c r="L1950" s="61">
        <v>48.53</v>
      </c>
    </row>
    <row r="1951" spans="1:12">
      <c r="A1951" s="59">
        <v>240106</v>
      </c>
      <c r="B1951" s="245" t="s">
        <v>2012</v>
      </c>
      <c r="C1951" s="245"/>
      <c r="D1951" s="245"/>
      <c r="E1951" s="245"/>
      <c r="F1951" s="245"/>
      <c r="G1951" s="246" t="s">
        <v>383</v>
      </c>
      <c r="H1951" s="246"/>
      <c r="I1951" s="61">
        <v>15.6</v>
      </c>
      <c r="J1951" s="249">
        <v>10.24</v>
      </c>
      <c r="K1951" s="248"/>
      <c r="L1951" s="61">
        <v>25.84</v>
      </c>
    </row>
    <row r="1952" spans="1:12">
      <c r="A1952" s="59">
        <v>240107</v>
      </c>
      <c r="B1952" s="245" t="s">
        <v>2013</v>
      </c>
      <c r="C1952" s="245"/>
      <c r="D1952" s="245"/>
      <c r="E1952" s="245"/>
      <c r="F1952" s="245"/>
      <c r="G1952" s="246" t="s">
        <v>273</v>
      </c>
      <c r="H1952" s="246"/>
      <c r="I1952" s="62">
        <v>368.09</v>
      </c>
      <c r="J1952" s="249">
        <v>37.51</v>
      </c>
      <c r="K1952" s="248"/>
      <c r="L1952" s="62">
        <v>405.6</v>
      </c>
    </row>
    <row r="1953" spans="1:12">
      <c r="A1953" s="59">
        <v>240108</v>
      </c>
      <c r="B1953" s="245" t="s">
        <v>2014</v>
      </c>
      <c r="C1953" s="245"/>
      <c r="D1953" s="245"/>
      <c r="E1953" s="245"/>
      <c r="F1953" s="245"/>
      <c r="G1953" s="246" t="s">
        <v>273</v>
      </c>
      <c r="H1953" s="246"/>
      <c r="I1953" s="62">
        <v>193.25</v>
      </c>
      <c r="J1953" s="249">
        <v>67.58</v>
      </c>
      <c r="K1953" s="248"/>
      <c r="L1953" s="62">
        <v>260.83</v>
      </c>
    </row>
    <row r="1954" spans="1:12">
      <c r="A1954" s="59">
        <v>240109</v>
      </c>
      <c r="B1954" s="245" t="s">
        <v>2015</v>
      </c>
      <c r="C1954" s="245"/>
      <c r="D1954" s="245"/>
      <c r="E1954" s="245"/>
      <c r="F1954" s="245"/>
      <c r="G1954" s="246" t="s">
        <v>273</v>
      </c>
      <c r="H1954" s="246"/>
      <c r="I1954" s="62">
        <v>125.56</v>
      </c>
      <c r="J1954" s="250">
        <v>107.34</v>
      </c>
      <c r="K1954" s="248"/>
      <c r="L1954" s="62">
        <v>232.9</v>
      </c>
    </row>
    <row r="1955" spans="1:12">
      <c r="A1955" s="59">
        <v>240110</v>
      </c>
      <c r="B1955" s="245" t="s">
        <v>2016</v>
      </c>
      <c r="C1955" s="245"/>
      <c r="D1955" s="245"/>
      <c r="E1955" s="245"/>
      <c r="F1955" s="245"/>
      <c r="G1955" s="246" t="s">
        <v>281</v>
      </c>
      <c r="H1955" s="246"/>
      <c r="I1955" s="62">
        <v>106.25</v>
      </c>
      <c r="J1955" s="250">
        <v>111.52</v>
      </c>
      <c r="K1955" s="248"/>
      <c r="L1955" s="62">
        <v>217.77</v>
      </c>
    </row>
    <row r="1956" spans="1:12">
      <c r="A1956" s="59">
        <v>240200</v>
      </c>
      <c r="B1956" s="245" t="s">
        <v>2017</v>
      </c>
      <c r="C1956" s="245"/>
      <c r="D1956" s="245"/>
      <c r="E1956" s="245"/>
      <c r="F1956" s="245"/>
      <c r="G1956" s="246" t="s">
        <v>273</v>
      </c>
      <c r="H1956" s="246"/>
      <c r="I1956" s="62">
        <v>110.4</v>
      </c>
      <c r="J1956" s="250">
        <v>385.63</v>
      </c>
      <c r="K1956" s="248"/>
      <c r="L1956" s="62">
        <v>496.03</v>
      </c>
    </row>
    <row r="1957" spans="1:12">
      <c r="A1957" s="59">
        <v>240203</v>
      </c>
      <c r="B1957" s="245" t="s">
        <v>2018</v>
      </c>
      <c r="C1957" s="245"/>
      <c r="D1957" s="245"/>
      <c r="E1957" s="245"/>
      <c r="F1957" s="245"/>
      <c r="G1957" s="246" t="s">
        <v>273</v>
      </c>
      <c r="H1957" s="246"/>
      <c r="I1957" s="62">
        <v>138.09</v>
      </c>
      <c r="J1957" s="249">
        <v>47.26</v>
      </c>
      <c r="K1957" s="248"/>
      <c r="L1957" s="62">
        <v>185.35</v>
      </c>
    </row>
    <row r="1958" spans="1:12">
      <c r="A1958" s="59">
        <v>240208</v>
      </c>
      <c r="B1958" s="245" t="s">
        <v>2019</v>
      </c>
      <c r="C1958" s="245"/>
      <c r="D1958" s="245"/>
      <c r="E1958" s="245"/>
      <c r="F1958" s="245"/>
      <c r="G1958" s="246" t="s">
        <v>301</v>
      </c>
      <c r="H1958" s="246"/>
      <c r="I1958" s="61">
        <v>16</v>
      </c>
      <c r="J1958" s="249">
        <v>10.24</v>
      </c>
      <c r="K1958" s="248"/>
      <c r="L1958" s="61">
        <v>26.24</v>
      </c>
    </row>
    <row r="1959" spans="1:12">
      <c r="A1959" s="59">
        <v>240209</v>
      </c>
      <c r="B1959" s="245" t="s">
        <v>2020</v>
      </c>
      <c r="C1959" s="245"/>
      <c r="D1959" s="245"/>
      <c r="E1959" s="245"/>
      <c r="F1959" s="245"/>
      <c r="G1959" s="246" t="s">
        <v>301</v>
      </c>
      <c r="H1959" s="246"/>
      <c r="I1959" s="62">
        <v>206.99</v>
      </c>
      <c r="J1959" s="249">
        <v>85.52</v>
      </c>
      <c r="K1959" s="248"/>
      <c r="L1959" s="62">
        <v>292.51</v>
      </c>
    </row>
    <row r="1960" spans="1:12">
      <c r="A1960" s="59">
        <v>240210</v>
      </c>
      <c r="B1960" s="245" t="s">
        <v>2021</v>
      </c>
      <c r="C1960" s="245"/>
      <c r="D1960" s="245"/>
      <c r="E1960" s="245"/>
      <c r="F1960" s="245"/>
      <c r="G1960" s="246" t="s">
        <v>281</v>
      </c>
      <c r="H1960" s="246"/>
      <c r="I1960" s="62">
        <v>297.82</v>
      </c>
      <c r="J1960" s="249">
        <v>71.87</v>
      </c>
      <c r="K1960" s="248"/>
      <c r="L1960" s="62">
        <v>369.69</v>
      </c>
    </row>
    <row r="1961" spans="1:12">
      <c r="A1961" s="58">
        <v>187</v>
      </c>
      <c r="B1961" s="251" t="s">
        <v>2022</v>
      </c>
      <c r="C1961" s="251"/>
      <c r="D1961" s="251"/>
      <c r="E1961" s="251"/>
      <c r="F1961" s="251"/>
      <c r="G1961" s="252"/>
      <c r="H1961" s="251"/>
      <c r="I1961" s="253"/>
      <c r="J1961" s="253"/>
      <c r="K1961" s="251"/>
      <c r="L1961" s="253"/>
    </row>
    <row r="1962" spans="1:12">
      <c r="A1962" s="59">
        <v>250000</v>
      </c>
      <c r="B1962" s="245" t="s">
        <v>2022</v>
      </c>
      <c r="C1962" s="245"/>
      <c r="D1962" s="245"/>
      <c r="E1962" s="245"/>
      <c r="F1962" s="245"/>
      <c r="G1962" s="246" t="s">
        <v>463</v>
      </c>
      <c r="H1962" s="246"/>
      <c r="I1962" s="60">
        <v>0</v>
      </c>
      <c r="J1962" s="247">
        <v>0</v>
      </c>
      <c r="K1962" s="248"/>
      <c r="L1962" s="60">
        <v>0</v>
      </c>
    </row>
    <row r="1963" spans="1:12">
      <c r="A1963" s="59">
        <v>250101</v>
      </c>
      <c r="B1963" s="245" t="s">
        <v>222</v>
      </c>
      <c r="C1963" s="245"/>
      <c r="D1963" s="245"/>
      <c r="E1963" s="245"/>
      <c r="F1963" s="245"/>
      <c r="G1963" s="246" t="s">
        <v>326</v>
      </c>
      <c r="H1963" s="246"/>
      <c r="I1963" s="60">
        <v>0</v>
      </c>
      <c r="J1963" s="249">
        <v>87.18</v>
      </c>
      <c r="K1963" s="248"/>
      <c r="L1963" s="61">
        <v>87.18</v>
      </c>
    </row>
    <row r="1964" spans="1:12">
      <c r="A1964" s="59">
        <v>250102</v>
      </c>
      <c r="B1964" s="245" t="s">
        <v>223</v>
      </c>
      <c r="C1964" s="245"/>
      <c r="D1964" s="245"/>
      <c r="E1964" s="245"/>
      <c r="F1964" s="245"/>
      <c r="G1964" s="246" t="s">
        <v>326</v>
      </c>
      <c r="H1964" s="246"/>
      <c r="I1964" s="60">
        <v>0</v>
      </c>
      <c r="J1964" s="249">
        <v>27.13</v>
      </c>
      <c r="K1964" s="248"/>
      <c r="L1964" s="61">
        <v>27.13</v>
      </c>
    </row>
    <row r="1965" spans="1:12">
      <c r="A1965" s="59">
        <v>250103</v>
      </c>
      <c r="B1965" s="245" t="s">
        <v>2023</v>
      </c>
      <c r="C1965" s="245"/>
      <c r="D1965" s="245"/>
      <c r="E1965" s="245"/>
      <c r="F1965" s="245"/>
      <c r="G1965" s="246" t="s">
        <v>326</v>
      </c>
      <c r="H1965" s="246"/>
      <c r="I1965" s="60">
        <v>0</v>
      </c>
      <c r="J1965" s="249">
        <v>15.96</v>
      </c>
      <c r="K1965" s="248"/>
      <c r="L1965" s="61">
        <v>15.96</v>
      </c>
    </row>
    <row r="1966" spans="1:12">
      <c r="A1966" s="59">
        <v>250104</v>
      </c>
      <c r="B1966" s="245" t="s">
        <v>2024</v>
      </c>
      <c r="C1966" s="245"/>
      <c r="D1966" s="245"/>
      <c r="E1966" s="245"/>
      <c r="F1966" s="245"/>
      <c r="G1966" s="246" t="s">
        <v>326</v>
      </c>
      <c r="H1966" s="246"/>
      <c r="I1966" s="60">
        <v>0</v>
      </c>
      <c r="J1966" s="247">
        <v>5.87</v>
      </c>
      <c r="K1966" s="248"/>
      <c r="L1966" s="60">
        <v>5.87</v>
      </c>
    </row>
    <row r="1967" spans="1:12">
      <c r="A1967" s="59">
        <v>250105</v>
      </c>
      <c r="B1967" s="245" t="s">
        <v>2025</v>
      </c>
      <c r="C1967" s="245"/>
      <c r="D1967" s="245"/>
      <c r="E1967" s="245"/>
      <c r="F1967" s="245"/>
      <c r="G1967" s="246" t="s">
        <v>326</v>
      </c>
      <c r="H1967" s="246"/>
      <c r="I1967" s="60">
        <v>0</v>
      </c>
      <c r="J1967" s="249">
        <v>11.39</v>
      </c>
      <c r="K1967" s="248"/>
      <c r="L1967" s="61">
        <v>11.39</v>
      </c>
    </row>
    <row r="1968" spans="1:12">
      <c r="A1968" s="59">
        <v>250109</v>
      </c>
      <c r="B1968" s="245" t="s">
        <v>2026</v>
      </c>
      <c r="C1968" s="245"/>
      <c r="D1968" s="245"/>
      <c r="E1968" s="245"/>
      <c r="F1968" s="245"/>
      <c r="G1968" s="246" t="s">
        <v>326</v>
      </c>
      <c r="H1968" s="246"/>
      <c r="I1968" s="60">
        <v>0</v>
      </c>
      <c r="J1968" s="249">
        <v>11.39</v>
      </c>
      <c r="K1968" s="248"/>
      <c r="L1968" s="61">
        <v>11.39</v>
      </c>
    </row>
    <row r="1969" spans="1:12">
      <c r="A1969" s="59">
        <v>250110</v>
      </c>
      <c r="B1969" s="245" t="s">
        <v>2027</v>
      </c>
      <c r="C1969" s="245"/>
      <c r="D1969" s="245"/>
      <c r="E1969" s="245"/>
      <c r="F1969" s="245"/>
      <c r="G1969" s="246" t="s">
        <v>326</v>
      </c>
      <c r="H1969" s="246"/>
      <c r="I1969" s="60">
        <v>0</v>
      </c>
      <c r="J1969" s="247">
        <v>9.1199999999999992</v>
      </c>
      <c r="K1969" s="248"/>
      <c r="L1969" s="60">
        <v>9.1199999999999992</v>
      </c>
    </row>
    <row r="1970" spans="1:12">
      <c r="A1970" s="59">
        <v>250111</v>
      </c>
      <c r="B1970" s="245" t="s">
        <v>2028</v>
      </c>
      <c r="C1970" s="245"/>
      <c r="D1970" s="245"/>
      <c r="E1970" s="245"/>
      <c r="F1970" s="245"/>
      <c r="G1970" s="246" t="s">
        <v>326</v>
      </c>
      <c r="H1970" s="246"/>
      <c r="I1970" s="60">
        <v>0</v>
      </c>
      <c r="J1970" s="247">
        <v>6.84</v>
      </c>
      <c r="K1970" s="248"/>
      <c r="L1970" s="60">
        <v>6.84</v>
      </c>
    </row>
    <row r="1971" spans="1:12">
      <c r="A1971" s="59">
        <v>250112</v>
      </c>
      <c r="B1971" s="245" t="s">
        <v>224</v>
      </c>
      <c r="C1971" s="245"/>
      <c r="D1971" s="245"/>
      <c r="E1971" s="245"/>
      <c r="F1971" s="245"/>
      <c r="G1971" s="246" t="s">
        <v>326</v>
      </c>
      <c r="H1971" s="246"/>
      <c r="I1971" s="60">
        <v>0</v>
      </c>
      <c r="J1971" s="249">
        <v>12.73</v>
      </c>
      <c r="K1971" s="248"/>
      <c r="L1971" s="61">
        <v>12.73</v>
      </c>
    </row>
    <row r="1972" spans="1:12">
      <c r="A1972" s="59">
        <v>250113</v>
      </c>
      <c r="B1972" s="245" t="s">
        <v>2029</v>
      </c>
      <c r="C1972" s="245"/>
      <c r="D1972" s="245"/>
      <c r="E1972" s="245"/>
      <c r="F1972" s="245"/>
      <c r="G1972" s="246" t="s">
        <v>2030</v>
      </c>
      <c r="H1972" s="246"/>
      <c r="I1972" s="60">
        <v>0</v>
      </c>
      <c r="J1972" s="249">
        <v>11.14</v>
      </c>
      <c r="K1972" s="248"/>
      <c r="L1972" s="61">
        <v>11.14</v>
      </c>
    </row>
    <row r="1973" spans="1:12">
      <c r="A1973" s="58">
        <v>188</v>
      </c>
      <c r="B1973" s="251" t="s">
        <v>2031</v>
      </c>
      <c r="C1973" s="251"/>
      <c r="D1973" s="251"/>
      <c r="E1973" s="251"/>
      <c r="F1973" s="251"/>
      <c r="G1973" s="252"/>
      <c r="H1973" s="251"/>
      <c r="I1973" s="253"/>
      <c r="J1973" s="253"/>
      <c r="K1973" s="251"/>
      <c r="L1973" s="253"/>
    </row>
    <row r="1974" spans="1:12">
      <c r="A1974" s="59">
        <v>260000</v>
      </c>
      <c r="B1974" s="245" t="s">
        <v>2031</v>
      </c>
      <c r="C1974" s="245"/>
      <c r="D1974" s="245"/>
      <c r="E1974" s="245"/>
      <c r="F1974" s="245"/>
      <c r="G1974" s="246"/>
      <c r="H1974" s="246"/>
      <c r="I1974" s="60">
        <v>0</v>
      </c>
      <c r="J1974" s="247">
        <v>0</v>
      </c>
      <c r="K1974" s="248"/>
      <c r="L1974" s="60">
        <v>0</v>
      </c>
    </row>
    <row r="1975" spans="1:12">
      <c r="A1975" s="59">
        <v>260101</v>
      </c>
      <c r="B1975" s="245" t="s">
        <v>2032</v>
      </c>
      <c r="C1975" s="245"/>
      <c r="D1975" s="245"/>
      <c r="E1975" s="245"/>
      <c r="F1975" s="245"/>
      <c r="G1975" s="246" t="s">
        <v>273</v>
      </c>
      <c r="H1975" s="246"/>
      <c r="I1975" s="60">
        <v>0</v>
      </c>
      <c r="J1975" s="247">
        <v>2.0299999999999998</v>
      </c>
      <c r="K1975" s="248"/>
      <c r="L1975" s="60">
        <v>2.0299999999999998</v>
      </c>
    </row>
    <row r="1976" spans="1:12">
      <c r="A1976" s="59">
        <v>260102</v>
      </c>
      <c r="B1976" s="245" t="s">
        <v>2033</v>
      </c>
      <c r="C1976" s="245"/>
      <c r="D1976" s="245"/>
      <c r="E1976" s="245"/>
      <c r="F1976" s="245"/>
      <c r="G1976" s="246" t="s">
        <v>273</v>
      </c>
      <c r="H1976" s="246"/>
      <c r="I1976" s="60">
        <v>0</v>
      </c>
      <c r="J1976" s="247">
        <v>3.04</v>
      </c>
      <c r="K1976" s="248"/>
      <c r="L1976" s="60">
        <v>3.04</v>
      </c>
    </row>
    <row r="1977" spans="1:12">
      <c r="A1977" s="59">
        <v>260103</v>
      </c>
      <c r="B1977" s="245" t="s">
        <v>2034</v>
      </c>
      <c r="C1977" s="245"/>
      <c r="D1977" s="245"/>
      <c r="E1977" s="245"/>
      <c r="F1977" s="245"/>
      <c r="G1977" s="246" t="s">
        <v>273</v>
      </c>
      <c r="H1977" s="246"/>
      <c r="I1977" s="60">
        <v>0.03</v>
      </c>
      <c r="J1977" s="247">
        <v>1.82</v>
      </c>
      <c r="K1977" s="248"/>
      <c r="L1977" s="60">
        <v>1.85</v>
      </c>
    </row>
    <row r="1978" spans="1:12">
      <c r="A1978" s="59">
        <v>260104</v>
      </c>
      <c r="B1978" s="245" t="s">
        <v>2035</v>
      </c>
      <c r="C1978" s="245"/>
      <c r="D1978" s="245"/>
      <c r="E1978" s="245"/>
      <c r="F1978" s="245"/>
      <c r="G1978" s="246" t="s">
        <v>273</v>
      </c>
      <c r="H1978" s="246"/>
      <c r="I1978" s="60">
        <v>0</v>
      </c>
      <c r="J1978" s="247">
        <v>4.05</v>
      </c>
      <c r="K1978" s="248"/>
      <c r="L1978" s="60">
        <v>4.05</v>
      </c>
    </row>
    <row r="1979" spans="1:12">
      <c r="A1979" s="59">
        <v>260105</v>
      </c>
      <c r="B1979" s="245" t="s">
        <v>2036</v>
      </c>
      <c r="C1979" s="245"/>
      <c r="D1979" s="245"/>
      <c r="E1979" s="245"/>
      <c r="F1979" s="245"/>
      <c r="G1979" s="246" t="s">
        <v>273</v>
      </c>
      <c r="H1979" s="246"/>
      <c r="I1979" s="60">
        <v>0.9</v>
      </c>
      <c r="J1979" s="247">
        <v>5.07</v>
      </c>
      <c r="K1979" s="248"/>
      <c r="L1979" s="60">
        <v>5.97</v>
      </c>
    </row>
    <row r="1980" spans="1:12">
      <c r="A1980" s="59">
        <v>260201</v>
      </c>
      <c r="B1980" s="245" t="s">
        <v>2037</v>
      </c>
      <c r="C1980" s="245"/>
      <c r="D1980" s="245"/>
      <c r="E1980" s="245"/>
      <c r="F1980" s="245"/>
      <c r="G1980" s="246" t="s">
        <v>273</v>
      </c>
      <c r="H1980" s="246"/>
      <c r="I1980" s="60">
        <v>0.68</v>
      </c>
      <c r="J1980" s="247">
        <v>1.29</v>
      </c>
      <c r="K1980" s="248"/>
      <c r="L1980" s="60">
        <v>1.97</v>
      </c>
    </row>
    <row r="1981" spans="1:12">
      <c r="A1981" s="59">
        <v>260202</v>
      </c>
      <c r="B1981" s="245" t="s">
        <v>101</v>
      </c>
      <c r="C1981" s="245"/>
      <c r="D1981" s="245"/>
      <c r="E1981" s="245"/>
      <c r="F1981" s="245"/>
      <c r="G1981" s="246" t="s">
        <v>273</v>
      </c>
      <c r="H1981" s="246"/>
      <c r="I1981" s="60">
        <v>0.41</v>
      </c>
      <c r="J1981" s="247">
        <v>0.95</v>
      </c>
      <c r="K1981" s="248"/>
      <c r="L1981" s="60">
        <v>1.36</v>
      </c>
    </row>
    <row r="1982" spans="1:12">
      <c r="A1982" s="59">
        <v>260204</v>
      </c>
      <c r="B1982" s="245" t="s">
        <v>2038</v>
      </c>
      <c r="C1982" s="245"/>
      <c r="D1982" s="245"/>
      <c r="E1982" s="245"/>
      <c r="F1982" s="245"/>
      <c r="G1982" s="246" t="s">
        <v>273</v>
      </c>
      <c r="H1982" s="246"/>
      <c r="I1982" s="60">
        <v>0.41</v>
      </c>
      <c r="J1982" s="247">
        <v>2.09</v>
      </c>
      <c r="K1982" s="248"/>
      <c r="L1982" s="60">
        <v>2.5</v>
      </c>
    </row>
    <row r="1983" spans="1:12">
      <c r="A1983" s="59">
        <v>260601</v>
      </c>
      <c r="B1983" s="245" t="s">
        <v>103</v>
      </c>
      <c r="C1983" s="245"/>
      <c r="D1983" s="245"/>
      <c r="E1983" s="245"/>
      <c r="F1983" s="245"/>
      <c r="G1983" s="246" t="s">
        <v>273</v>
      </c>
      <c r="H1983" s="246"/>
      <c r="I1983" s="60">
        <v>3.92</v>
      </c>
      <c r="J1983" s="247">
        <v>4.63</v>
      </c>
      <c r="K1983" s="248"/>
      <c r="L1983" s="60">
        <v>8.5500000000000007</v>
      </c>
    </row>
    <row r="1984" spans="1:12">
      <c r="A1984" s="59">
        <v>260801</v>
      </c>
      <c r="B1984" s="245" t="s">
        <v>2039</v>
      </c>
      <c r="C1984" s="245"/>
      <c r="D1984" s="245"/>
      <c r="E1984" s="245"/>
      <c r="F1984" s="245"/>
      <c r="G1984" s="246" t="s">
        <v>273</v>
      </c>
      <c r="H1984" s="246"/>
      <c r="I1984" s="60">
        <v>2.44</v>
      </c>
      <c r="J1984" s="247">
        <v>1.85</v>
      </c>
      <c r="K1984" s="248"/>
      <c r="L1984" s="60">
        <v>4.29</v>
      </c>
    </row>
    <row r="1985" spans="1:12">
      <c r="A1985" s="59">
        <v>260901</v>
      </c>
      <c r="B1985" s="245" t="s">
        <v>2040</v>
      </c>
      <c r="C1985" s="245"/>
      <c r="D1985" s="245"/>
      <c r="E1985" s="245"/>
      <c r="F1985" s="245"/>
      <c r="G1985" s="246" t="s">
        <v>273</v>
      </c>
      <c r="H1985" s="246"/>
      <c r="I1985" s="60">
        <v>4.1100000000000003</v>
      </c>
      <c r="J1985" s="247">
        <v>4.29</v>
      </c>
      <c r="K1985" s="248"/>
      <c r="L1985" s="60">
        <v>8.4</v>
      </c>
    </row>
    <row r="1986" spans="1:12">
      <c r="A1986" s="59">
        <v>260902</v>
      </c>
      <c r="B1986" s="245" t="s">
        <v>2041</v>
      </c>
      <c r="C1986" s="245"/>
      <c r="D1986" s="245"/>
      <c r="E1986" s="245"/>
      <c r="F1986" s="245"/>
      <c r="G1986" s="246" t="s">
        <v>273</v>
      </c>
      <c r="H1986" s="246"/>
      <c r="I1986" s="60">
        <v>3.72</v>
      </c>
      <c r="J1986" s="247">
        <v>3.4</v>
      </c>
      <c r="K1986" s="248"/>
      <c r="L1986" s="60">
        <v>7.12</v>
      </c>
    </row>
    <row r="1987" spans="1:12">
      <c r="A1987" s="59">
        <v>260909</v>
      </c>
      <c r="B1987" s="245" t="s">
        <v>2042</v>
      </c>
      <c r="C1987" s="245"/>
      <c r="D1987" s="245"/>
      <c r="E1987" s="245"/>
      <c r="F1987" s="245"/>
      <c r="G1987" s="246" t="s">
        <v>273</v>
      </c>
      <c r="H1987" s="246"/>
      <c r="I1987" s="60">
        <v>4.78</v>
      </c>
      <c r="J1987" s="247">
        <v>5.75</v>
      </c>
      <c r="K1987" s="248"/>
      <c r="L1987" s="61">
        <v>10.53</v>
      </c>
    </row>
    <row r="1988" spans="1:12">
      <c r="A1988" s="59">
        <v>261000</v>
      </c>
      <c r="B1988" s="245" t="s">
        <v>2043</v>
      </c>
      <c r="C1988" s="245"/>
      <c r="D1988" s="245"/>
      <c r="E1988" s="245"/>
      <c r="F1988" s="245"/>
      <c r="G1988" s="246" t="s">
        <v>273</v>
      </c>
      <c r="H1988" s="246"/>
      <c r="I1988" s="60">
        <v>3.64</v>
      </c>
      <c r="J1988" s="247">
        <v>5.12</v>
      </c>
      <c r="K1988" s="248"/>
      <c r="L1988" s="60">
        <v>8.76</v>
      </c>
    </row>
    <row r="1989" spans="1:12">
      <c r="A1989" s="59">
        <v>261001</v>
      </c>
      <c r="B1989" s="245" t="s">
        <v>2044</v>
      </c>
      <c r="C1989" s="245"/>
      <c r="D1989" s="245"/>
      <c r="E1989" s="245"/>
      <c r="F1989" s="245"/>
      <c r="G1989" s="246" t="s">
        <v>273</v>
      </c>
      <c r="H1989" s="246"/>
      <c r="I1989" s="60">
        <v>2.91</v>
      </c>
      <c r="J1989" s="247">
        <v>5.09</v>
      </c>
      <c r="K1989" s="248"/>
      <c r="L1989" s="60">
        <v>8</v>
      </c>
    </row>
    <row r="1990" spans="1:12">
      <c r="A1990" s="59">
        <v>261002</v>
      </c>
      <c r="B1990" s="245" t="s">
        <v>2045</v>
      </c>
      <c r="C1990" s="245"/>
      <c r="D1990" s="245"/>
      <c r="E1990" s="245"/>
      <c r="F1990" s="245"/>
      <c r="G1990" s="246" t="s">
        <v>273</v>
      </c>
      <c r="H1990" s="246"/>
      <c r="I1990" s="61">
        <v>10.46</v>
      </c>
      <c r="J1990" s="247">
        <v>9.27</v>
      </c>
      <c r="K1990" s="248"/>
      <c r="L1990" s="61">
        <v>19.73</v>
      </c>
    </row>
    <row r="1991" spans="1:12">
      <c r="A1991" s="59">
        <v>261003</v>
      </c>
      <c r="B1991" s="245" t="s">
        <v>2046</v>
      </c>
      <c r="C1991" s="245"/>
      <c r="D1991" s="245"/>
      <c r="E1991" s="245"/>
      <c r="F1991" s="245"/>
      <c r="G1991" s="246" t="s">
        <v>273</v>
      </c>
      <c r="H1991" s="246"/>
      <c r="I1991" s="61">
        <v>17.690000000000001</v>
      </c>
      <c r="J1991" s="247">
        <v>7.5</v>
      </c>
      <c r="K1991" s="248"/>
      <c r="L1991" s="61">
        <v>25.19</v>
      </c>
    </row>
    <row r="1992" spans="1:12">
      <c r="A1992" s="59">
        <v>261005</v>
      </c>
      <c r="B1992" s="245" t="s">
        <v>2047</v>
      </c>
      <c r="C1992" s="245"/>
      <c r="D1992" s="245"/>
      <c r="E1992" s="245"/>
      <c r="F1992" s="245"/>
      <c r="G1992" s="246" t="s">
        <v>273</v>
      </c>
      <c r="H1992" s="246"/>
      <c r="I1992" s="60">
        <v>0.73</v>
      </c>
      <c r="J1992" s="247">
        <v>0.63</v>
      </c>
      <c r="K1992" s="248"/>
      <c r="L1992" s="60">
        <v>1.36</v>
      </c>
    </row>
    <row r="1993" spans="1:12">
      <c r="A1993" s="59">
        <v>261006</v>
      </c>
      <c r="B1993" s="245" t="s">
        <v>2048</v>
      </c>
      <c r="C1993" s="245"/>
      <c r="D1993" s="245"/>
      <c r="E1993" s="245"/>
      <c r="F1993" s="245"/>
      <c r="G1993" s="246" t="s">
        <v>273</v>
      </c>
      <c r="H1993" s="246"/>
      <c r="I1993" s="60">
        <v>2.12</v>
      </c>
      <c r="J1993" s="247">
        <v>2.96</v>
      </c>
      <c r="K1993" s="248"/>
      <c r="L1993" s="60">
        <v>5.08</v>
      </c>
    </row>
    <row r="1994" spans="1:12">
      <c r="A1994" s="59">
        <v>261008</v>
      </c>
      <c r="B1994" s="245" t="s">
        <v>2049</v>
      </c>
      <c r="C1994" s="245"/>
      <c r="D1994" s="245"/>
      <c r="E1994" s="245"/>
      <c r="F1994" s="245"/>
      <c r="G1994" s="246" t="s">
        <v>273</v>
      </c>
      <c r="H1994" s="246"/>
      <c r="I1994" s="60">
        <v>1.54</v>
      </c>
      <c r="J1994" s="247">
        <v>6.19</v>
      </c>
      <c r="K1994" s="248"/>
      <c r="L1994" s="60">
        <v>7.73</v>
      </c>
    </row>
    <row r="1995" spans="1:12">
      <c r="A1995" s="59">
        <v>261009</v>
      </c>
      <c r="B1995" s="245" t="s">
        <v>2050</v>
      </c>
      <c r="C1995" s="245"/>
      <c r="D1995" s="245"/>
      <c r="E1995" s="245"/>
      <c r="F1995" s="245"/>
      <c r="G1995" s="246" t="s">
        <v>273</v>
      </c>
      <c r="H1995" s="246"/>
      <c r="I1995" s="60">
        <v>5.32</v>
      </c>
      <c r="J1995" s="247">
        <v>2.56</v>
      </c>
      <c r="K1995" s="248"/>
      <c r="L1995" s="60">
        <v>7.88</v>
      </c>
    </row>
    <row r="1996" spans="1:12">
      <c r="A1996" s="59">
        <v>261010</v>
      </c>
      <c r="B1996" s="245" t="s">
        <v>2051</v>
      </c>
      <c r="C1996" s="245"/>
      <c r="D1996" s="245"/>
      <c r="E1996" s="245"/>
      <c r="F1996" s="245"/>
      <c r="G1996" s="246" t="s">
        <v>273</v>
      </c>
      <c r="H1996" s="246"/>
      <c r="I1996" s="60">
        <v>1.23</v>
      </c>
      <c r="J1996" s="247">
        <v>3.42</v>
      </c>
      <c r="K1996" s="248"/>
      <c r="L1996" s="60">
        <v>4.6500000000000004</v>
      </c>
    </row>
    <row r="1997" spans="1:12">
      <c r="A1997" s="59">
        <v>261090</v>
      </c>
      <c r="B1997" s="245" t="s">
        <v>2052</v>
      </c>
      <c r="C1997" s="245"/>
      <c r="D1997" s="245"/>
      <c r="E1997" s="245"/>
      <c r="F1997" s="245"/>
      <c r="G1997" s="246" t="s">
        <v>273</v>
      </c>
      <c r="H1997" s="246"/>
      <c r="I1997" s="60">
        <v>2.81</v>
      </c>
      <c r="J1997" s="247">
        <v>4.29</v>
      </c>
      <c r="K1997" s="248"/>
      <c r="L1997" s="60">
        <v>7.1</v>
      </c>
    </row>
    <row r="1998" spans="1:12">
      <c r="A1998" s="59">
        <v>261300</v>
      </c>
      <c r="B1998" s="245" t="s">
        <v>99</v>
      </c>
      <c r="C1998" s="245"/>
      <c r="D1998" s="245"/>
      <c r="E1998" s="245"/>
      <c r="F1998" s="245"/>
      <c r="G1998" s="246" t="s">
        <v>273</v>
      </c>
      <c r="H1998" s="246"/>
      <c r="I1998" s="60">
        <v>1.67</v>
      </c>
      <c r="J1998" s="247">
        <v>6.29</v>
      </c>
      <c r="K1998" s="248"/>
      <c r="L1998" s="60">
        <v>7.96</v>
      </c>
    </row>
    <row r="1999" spans="1:12">
      <c r="A1999" s="59">
        <v>261301</v>
      </c>
      <c r="B1999" s="245" t="s">
        <v>2053</v>
      </c>
      <c r="C1999" s="245"/>
      <c r="D1999" s="245"/>
      <c r="E1999" s="245"/>
      <c r="F1999" s="245"/>
      <c r="G1999" s="246" t="s">
        <v>273</v>
      </c>
      <c r="H1999" s="246"/>
      <c r="I1999" s="60">
        <v>1.07</v>
      </c>
      <c r="J1999" s="247">
        <v>4.3600000000000003</v>
      </c>
      <c r="K1999" s="248"/>
      <c r="L1999" s="60">
        <v>5.43</v>
      </c>
    </row>
    <row r="2000" spans="1:12">
      <c r="A2000" s="59">
        <v>261302</v>
      </c>
      <c r="B2000" s="245" t="s">
        <v>2054</v>
      </c>
      <c r="C2000" s="245"/>
      <c r="D2000" s="245"/>
      <c r="E2000" s="245"/>
      <c r="F2000" s="245"/>
      <c r="G2000" s="246" t="s">
        <v>273</v>
      </c>
      <c r="H2000" s="246"/>
      <c r="I2000" s="60">
        <v>2.67</v>
      </c>
      <c r="J2000" s="247">
        <v>4.29</v>
      </c>
      <c r="K2000" s="248"/>
      <c r="L2000" s="60">
        <v>6.96</v>
      </c>
    </row>
    <row r="2001" spans="1:12">
      <c r="A2001" s="59">
        <v>261303</v>
      </c>
      <c r="B2001" s="245" t="s">
        <v>100</v>
      </c>
      <c r="C2001" s="245"/>
      <c r="D2001" s="245"/>
      <c r="E2001" s="245"/>
      <c r="F2001" s="245"/>
      <c r="G2001" s="246" t="s">
        <v>273</v>
      </c>
      <c r="H2001" s="246"/>
      <c r="I2001" s="60">
        <v>3.44</v>
      </c>
      <c r="J2001" s="247">
        <v>5.09</v>
      </c>
      <c r="K2001" s="248"/>
      <c r="L2001" s="60">
        <v>8.5299999999999994</v>
      </c>
    </row>
    <row r="2002" spans="1:12">
      <c r="A2002" s="59">
        <v>261304</v>
      </c>
      <c r="B2002" s="245" t="s">
        <v>2055</v>
      </c>
      <c r="C2002" s="245"/>
      <c r="D2002" s="245"/>
      <c r="E2002" s="245"/>
      <c r="F2002" s="245"/>
      <c r="G2002" s="246" t="s">
        <v>273</v>
      </c>
      <c r="H2002" s="246"/>
      <c r="I2002" s="60">
        <v>2.81</v>
      </c>
      <c r="J2002" s="247">
        <v>7.5</v>
      </c>
      <c r="K2002" s="248"/>
      <c r="L2002" s="61">
        <v>10.31</v>
      </c>
    </row>
    <row r="2003" spans="1:12">
      <c r="A2003" s="59">
        <v>261305</v>
      </c>
      <c r="B2003" s="245" t="s">
        <v>2056</v>
      </c>
      <c r="C2003" s="245"/>
      <c r="D2003" s="245"/>
      <c r="E2003" s="245"/>
      <c r="F2003" s="245"/>
      <c r="G2003" s="246" t="s">
        <v>273</v>
      </c>
      <c r="H2003" s="246"/>
      <c r="I2003" s="60">
        <v>1.81</v>
      </c>
      <c r="J2003" s="247">
        <v>5.22</v>
      </c>
      <c r="K2003" s="248"/>
      <c r="L2003" s="60">
        <v>7.03</v>
      </c>
    </row>
    <row r="2004" spans="1:12">
      <c r="A2004" s="59">
        <v>261306</v>
      </c>
      <c r="B2004" s="245" t="s">
        <v>2057</v>
      </c>
      <c r="C2004" s="245"/>
      <c r="D2004" s="245"/>
      <c r="E2004" s="245"/>
      <c r="F2004" s="245"/>
      <c r="G2004" s="246" t="s">
        <v>273</v>
      </c>
      <c r="H2004" s="246"/>
      <c r="I2004" s="60">
        <v>1.17</v>
      </c>
      <c r="J2004" s="247">
        <v>2.25</v>
      </c>
      <c r="K2004" s="248"/>
      <c r="L2004" s="60">
        <v>3.42</v>
      </c>
    </row>
    <row r="2005" spans="1:12">
      <c r="A2005" s="59">
        <v>261307</v>
      </c>
      <c r="B2005" s="245" t="s">
        <v>2058</v>
      </c>
      <c r="C2005" s="245"/>
      <c r="D2005" s="245"/>
      <c r="E2005" s="245"/>
      <c r="F2005" s="245"/>
      <c r="G2005" s="246" t="s">
        <v>273</v>
      </c>
      <c r="H2005" s="246"/>
      <c r="I2005" s="60">
        <v>1.94</v>
      </c>
      <c r="J2005" s="247">
        <v>3.67</v>
      </c>
      <c r="K2005" s="248"/>
      <c r="L2005" s="60">
        <v>5.61</v>
      </c>
    </row>
    <row r="2006" spans="1:12">
      <c r="A2006" s="59">
        <v>261308</v>
      </c>
      <c r="B2006" s="245" t="s">
        <v>102</v>
      </c>
      <c r="C2006" s="245"/>
      <c r="D2006" s="245"/>
      <c r="E2006" s="245"/>
      <c r="F2006" s="245"/>
      <c r="G2006" s="246" t="s">
        <v>273</v>
      </c>
      <c r="H2006" s="246"/>
      <c r="I2006" s="60">
        <v>2.71</v>
      </c>
      <c r="J2006" s="247">
        <v>4.38</v>
      </c>
      <c r="K2006" s="248"/>
      <c r="L2006" s="60">
        <v>7.09</v>
      </c>
    </row>
    <row r="2007" spans="1:12">
      <c r="A2007" s="59">
        <v>261401</v>
      </c>
      <c r="B2007" s="245" t="s">
        <v>2059</v>
      </c>
      <c r="C2007" s="245"/>
      <c r="D2007" s="245"/>
      <c r="E2007" s="245"/>
      <c r="F2007" s="245"/>
      <c r="G2007" s="246" t="s">
        <v>273</v>
      </c>
      <c r="H2007" s="246"/>
      <c r="I2007" s="60">
        <v>4.79</v>
      </c>
      <c r="J2007" s="247">
        <v>7.5</v>
      </c>
      <c r="K2007" s="248"/>
      <c r="L2007" s="61">
        <v>12.29</v>
      </c>
    </row>
    <row r="2008" spans="1:12">
      <c r="A2008" s="59">
        <v>261501</v>
      </c>
      <c r="B2008" s="245" t="s">
        <v>2060</v>
      </c>
      <c r="C2008" s="245"/>
      <c r="D2008" s="245"/>
      <c r="E2008" s="245"/>
      <c r="F2008" s="245"/>
      <c r="G2008" s="246" t="s">
        <v>273</v>
      </c>
      <c r="H2008" s="246"/>
      <c r="I2008" s="60">
        <v>3.84</v>
      </c>
      <c r="J2008" s="247">
        <v>7.5</v>
      </c>
      <c r="K2008" s="248"/>
      <c r="L2008" s="61">
        <v>11.34</v>
      </c>
    </row>
    <row r="2009" spans="1:12">
      <c r="A2009" s="59">
        <v>261502</v>
      </c>
      <c r="B2009" s="245" t="s">
        <v>2061</v>
      </c>
      <c r="C2009" s="245"/>
      <c r="D2009" s="245"/>
      <c r="E2009" s="245"/>
      <c r="F2009" s="245"/>
      <c r="G2009" s="246" t="s">
        <v>273</v>
      </c>
      <c r="H2009" s="246"/>
      <c r="I2009" s="60">
        <v>2.4300000000000002</v>
      </c>
      <c r="J2009" s="247">
        <v>9.6199999999999992</v>
      </c>
      <c r="K2009" s="248"/>
      <c r="L2009" s="61">
        <v>12.05</v>
      </c>
    </row>
    <row r="2010" spans="1:12">
      <c r="A2010" s="59">
        <v>261503</v>
      </c>
      <c r="B2010" s="245" t="s">
        <v>2062</v>
      </c>
      <c r="C2010" s="245"/>
      <c r="D2010" s="245"/>
      <c r="E2010" s="245"/>
      <c r="F2010" s="245"/>
      <c r="G2010" s="246" t="s">
        <v>273</v>
      </c>
      <c r="H2010" s="246"/>
      <c r="I2010" s="60">
        <v>2.4</v>
      </c>
      <c r="J2010" s="247">
        <v>8.2799999999999994</v>
      </c>
      <c r="K2010" s="248"/>
      <c r="L2010" s="61">
        <v>10.68</v>
      </c>
    </row>
    <row r="2011" spans="1:12">
      <c r="A2011" s="59">
        <v>261504</v>
      </c>
      <c r="B2011" s="245" t="s">
        <v>2063</v>
      </c>
      <c r="C2011" s="245"/>
      <c r="D2011" s="245"/>
      <c r="E2011" s="245"/>
      <c r="F2011" s="245"/>
      <c r="G2011" s="246" t="s">
        <v>273</v>
      </c>
      <c r="H2011" s="246"/>
      <c r="I2011" s="60">
        <v>1.23</v>
      </c>
      <c r="J2011" s="247">
        <v>6.19</v>
      </c>
      <c r="K2011" s="248"/>
      <c r="L2011" s="60">
        <v>7.42</v>
      </c>
    </row>
    <row r="2012" spans="1:12">
      <c r="A2012" s="59">
        <v>261548</v>
      </c>
      <c r="B2012" s="245" t="s">
        <v>2064</v>
      </c>
      <c r="C2012" s="245"/>
      <c r="D2012" s="245"/>
      <c r="E2012" s="245"/>
      <c r="F2012" s="245"/>
      <c r="G2012" s="246" t="s">
        <v>273</v>
      </c>
      <c r="H2012" s="246"/>
      <c r="I2012" s="60">
        <v>1.99</v>
      </c>
      <c r="J2012" s="247">
        <v>3.39</v>
      </c>
      <c r="K2012" s="248"/>
      <c r="L2012" s="60">
        <v>5.38</v>
      </c>
    </row>
    <row r="2013" spans="1:12">
      <c r="A2013" s="59">
        <v>261550</v>
      </c>
      <c r="B2013" s="245" t="s">
        <v>2065</v>
      </c>
      <c r="C2013" s="245"/>
      <c r="D2013" s="245"/>
      <c r="E2013" s="245"/>
      <c r="F2013" s="245"/>
      <c r="G2013" s="246" t="s">
        <v>273</v>
      </c>
      <c r="H2013" s="246"/>
      <c r="I2013" s="60">
        <v>4</v>
      </c>
      <c r="J2013" s="247">
        <v>5.75</v>
      </c>
      <c r="K2013" s="248"/>
      <c r="L2013" s="60">
        <v>9.75</v>
      </c>
    </row>
    <row r="2014" spans="1:12">
      <c r="A2014" s="59">
        <v>261560</v>
      </c>
      <c r="B2014" s="245" t="s">
        <v>104</v>
      </c>
      <c r="C2014" s="245"/>
      <c r="D2014" s="245"/>
      <c r="E2014" s="245"/>
      <c r="F2014" s="245"/>
      <c r="G2014" s="246" t="s">
        <v>273</v>
      </c>
      <c r="H2014" s="246"/>
      <c r="I2014" s="60">
        <v>5.34</v>
      </c>
      <c r="J2014" s="247">
        <v>9.6199999999999992</v>
      </c>
      <c r="K2014" s="248"/>
      <c r="L2014" s="61">
        <v>14.96</v>
      </c>
    </row>
    <row r="2015" spans="1:12">
      <c r="A2015" s="59">
        <v>261602</v>
      </c>
      <c r="B2015" s="245" t="s">
        <v>105</v>
      </c>
      <c r="C2015" s="245"/>
      <c r="D2015" s="245"/>
      <c r="E2015" s="245"/>
      <c r="F2015" s="245"/>
      <c r="G2015" s="246" t="s">
        <v>273</v>
      </c>
      <c r="H2015" s="246"/>
      <c r="I2015" s="60">
        <v>3.77</v>
      </c>
      <c r="J2015" s="247">
        <v>9.6199999999999992</v>
      </c>
      <c r="K2015" s="248"/>
      <c r="L2015" s="61">
        <v>13.39</v>
      </c>
    </row>
    <row r="2016" spans="1:12">
      <c r="A2016" s="59">
        <v>261603</v>
      </c>
      <c r="B2016" s="245" t="s">
        <v>2066</v>
      </c>
      <c r="C2016" s="245"/>
      <c r="D2016" s="245"/>
      <c r="E2016" s="245"/>
      <c r="F2016" s="245"/>
      <c r="G2016" s="246" t="s">
        <v>273</v>
      </c>
      <c r="H2016" s="246"/>
      <c r="I2016" s="60">
        <v>2.67</v>
      </c>
      <c r="J2016" s="247">
        <v>9.6199999999999992</v>
      </c>
      <c r="K2016" s="248"/>
      <c r="L2016" s="61">
        <v>12.29</v>
      </c>
    </row>
    <row r="2017" spans="1:12">
      <c r="A2017" s="59">
        <v>261604</v>
      </c>
      <c r="B2017" s="245" t="s">
        <v>2067</v>
      </c>
      <c r="C2017" s="245"/>
      <c r="D2017" s="245"/>
      <c r="E2017" s="245"/>
      <c r="F2017" s="245"/>
      <c r="G2017" s="246" t="s">
        <v>273</v>
      </c>
      <c r="H2017" s="246"/>
      <c r="I2017" s="60">
        <v>2.77</v>
      </c>
      <c r="J2017" s="247">
        <v>2.4300000000000002</v>
      </c>
      <c r="K2017" s="248"/>
      <c r="L2017" s="60">
        <v>5.2</v>
      </c>
    </row>
    <row r="2018" spans="1:12">
      <c r="A2018" s="59">
        <v>261605</v>
      </c>
      <c r="B2018" s="245" t="s">
        <v>2068</v>
      </c>
      <c r="C2018" s="245"/>
      <c r="D2018" s="245"/>
      <c r="E2018" s="245"/>
      <c r="F2018" s="245"/>
      <c r="G2018" s="246" t="s">
        <v>281</v>
      </c>
      <c r="H2018" s="246"/>
      <c r="I2018" s="61">
        <v>68.11</v>
      </c>
      <c r="J2018" s="250">
        <v>103.38</v>
      </c>
      <c r="K2018" s="248"/>
      <c r="L2018" s="62">
        <v>171.49</v>
      </c>
    </row>
    <row r="2019" spans="1:12">
      <c r="A2019" s="59">
        <v>261606</v>
      </c>
      <c r="B2019" s="245" t="s">
        <v>2069</v>
      </c>
      <c r="C2019" s="245"/>
      <c r="D2019" s="245"/>
      <c r="E2019" s="245"/>
      <c r="F2019" s="245"/>
      <c r="G2019" s="246" t="s">
        <v>273</v>
      </c>
      <c r="H2019" s="246"/>
      <c r="I2019" s="61">
        <v>11.35</v>
      </c>
      <c r="J2019" s="249">
        <v>17.23</v>
      </c>
      <c r="K2019" s="248"/>
      <c r="L2019" s="61">
        <v>28.58</v>
      </c>
    </row>
    <row r="2020" spans="1:12">
      <c r="A2020" s="59">
        <v>261607</v>
      </c>
      <c r="B2020" s="245" t="s">
        <v>2070</v>
      </c>
      <c r="C2020" s="245"/>
      <c r="D2020" s="245"/>
      <c r="E2020" s="245"/>
      <c r="F2020" s="245"/>
      <c r="G2020" s="246" t="s">
        <v>273</v>
      </c>
      <c r="H2020" s="246"/>
      <c r="I2020" s="60">
        <v>2.85</v>
      </c>
      <c r="J2020" s="249">
        <v>28.4</v>
      </c>
      <c r="K2020" s="248"/>
      <c r="L2020" s="61">
        <v>31.25</v>
      </c>
    </row>
    <row r="2021" spans="1:12">
      <c r="A2021" s="59">
        <v>261609</v>
      </c>
      <c r="B2021" s="245" t="s">
        <v>2071</v>
      </c>
      <c r="C2021" s="245"/>
      <c r="D2021" s="245"/>
      <c r="E2021" s="245"/>
      <c r="F2021" s="245"/>
      <c r="G2021" s="246" t="s">
        <v>273</v>
      </c>
      <c r="H2021" s="246"/>
      <c r="I2021" s="60">
        <v>5.09</v>
      </c>
      <c r="J2021" s="247">
        <v>2.56</v>
      </c>
      <c r="K2021" s="248"/>
      <c r="L2021" s="60">
        <v>7.65</v>
      </c>
    </row>
    <row r="2022" spans="1:12">
      <c r="A2022" s="59">
        <v>261610</v>
      </c>
      <c r="B2022" s="245" t="s">
        <v>2072</v>
      </c>
      <c r="C2022" s="245"/>
      <c r="D2022" s="245"/>
      <c r="E2022" s="245"/>
      <c r="F2022" s="245"/>
      <c r="G2022" s="246" t="s">
        <v>273</v>
      </c>
      <c r="H2022" s="246"/>
      <c r="I2022" s="60">
        <v>3.27</v>
      </c>
      <c r="J2022" s="247">
        <v>1.54</v>
      </c>
      <c r="K2022" s="248"/>
      <c r="L2022" s="60">
        <v>4.8099999999999996</v>
      </c>
    </row>
    <row r="2023" spans="1:12">
      <c r="A2023" s="59">
        <v>261611</v>
      </c>
      <c r="B2023" s="245" t="s">
        <v>2073</v>
      </c>
      <c r="C2023" s="245"/>
      <c r="D2023" s="245"/>
      <c r="E2023" s="245"/>
      <c r="F2023" s="245"/>
      <c r="G2023" s="246" t="s">
        <v>273</v>
      </c>
      <c r="H2023" s="246"/>
      <c r="I2023" s="60">
        <v>5.31</v>
      </c>
      <c r="J2023" s="247">
        <v>2.56</v>
      </c>
      <c r="K2023" s="248"/>
      <c r="L2023" s="60">
        <v>7.87</v>
      </c>
    </row>
    <row r="2024" spans="1:12">
      <c r="A2024" s="59">
        <v>261620</v>
      </c>
      <c r="B2024" s="245" t="s">
        <v>2074</v>
      </c>
      <c r="C2024" s="245"/>
      <c r="D2024" s="245"/>
      <c r="E2024" s="245"/>
      <c r="F2024" s="245"/>
      <c r="G2024" s="246" t="s">
        <v>273</v>
      </c>
      <c r="H2024" s="246"/>
      <c r="I2024" s="60">
        <v>1.6</v>
      </c>
      <c r="J2024" s="249">
        <v>84.81</v>
      </c>
      <c r="K2024" s="248"/>
      <c r="L2024" s="61">
        <v>86.41</v>
      </c>
    </row>
    <row r="2025" spans="1:12">
      <c r="A2025" s="59">
        <v>261623</v>
      </c>
      <c r="B2025" s="245" t="s">
        <v>2075</v>
      </c>
      <c r="C2025" s="245"/>
      <c r="D2025" s="245"/>
      <c r="E2025" s="245"/>
      <c r="F2025" s="245"/>
      <c r="G2025" s="246" t="s">
        <v>273</v>
      </c>
      <c r="H2025" s="246"/>
      <c r="I2025" s="60">
        <v>2.4</v>
      </c>
      <c r="J2025" s="250">
        <v>196.03</v>
      </c>
      <c r="K2025" s="248"/>
      <c r="L2025" s="62">
        <v>198.43</v>
      </c>
    </row>
    <row r="2026" spans="1:12">
      <c r="A2026" s="59">
        <v>261700</v>
      </c>
      <c r="B2026" s="245" t="s">
        <v>2076</v>
      </c>
      <c r="C2026" s="245"/>
      <c r="D2026" s="245"/>
      <c r="E2026" s="245"/>
      <c r="F2026" s="245"/>
      <c r="G2026" s="246" t="s">
        <v>301</v>
      </c>
      <c r="H2026" s="246"/>
      <c r="I2026" s="60">
        <v>0.36</v>
      </c>
      <c r="J2026" s="247">
        <v>6.49</v>
      </c>
      <c r="K2026" s="248"/>
      <c r="L2026" s="60">
        <v>6.85</v>
      </c>
    </row>
    <row r="2027" spans="1:12">
      <c r="A2027" s="59">
        <v>261703</v>
      </c>
      <c r="B2027" s="245" t="s">
        <v>2076</v>
      </c>
      <c r="C2027" s="245"/>
      <c r="D2027" s="245"/>
      <c r="E2027" s="245"/>
      <c r="F2027" s="245"/>
      <c r="G2027" s="246" t="s">
        <v>273</v>
      </c>
      <c r="H2027" s="246"/>
      <c r="I2027" s="60">
        <v>1.77</v>
      </c>
      <c r="J2027" s="247">
        <v>5.75</v>
      </c>
      <c r="K2027" s="248"/>
      <c r="L2027" s="60">
        <v>7.52</v>
      </c>
    </row>
    <row r="2028" spans="1:12">
      <c r="A2028" s="58">
        <v>189</v>
      </c>
      <c r="B2028" s="251" t="s">
        <v>21</v>
      </c>
      <c r="C2028" s="251"/>
      <c r="D2028" s="251"/>
      <c r="E2028" s="251"/>
      <c r="F2028" s="251"/>
      <c r="G2028" s="252"/>
      <c r="H2028" s="251"/>
      <c r="I2028" s="253"/>
      <c r="J2028" s="253"/>
      <c r="K2028" s="251"/>
      <c r="L2028" s="253"/>
    </row>
    <row r="2029" spans="1:12">
      <c r="A2029" s="59">
        <v>270000</v>
      </c>
      <c r="B2029" s="245" t="s">
        <v>21</v>
      </c>
      <c r="C2029" s="245"/>
      <c r="D2029" s="245"/>
      <c r="E2029" s="245"/>
      <c r="F2029" s="245"/>
      <c r="G2029" s="246"/>
      <c r="H2029" s="246"/>
      <c r="I2029" s="60">
        <v>0</v>
      </c>
      <c r="J2029" s="247">
        <v>0</v>
      </c>
      <c r="K2029" s="248"/>
      <c r="L2029" s="60">
        <v>0</v>
      </c>
    </row>
    <row r="2030" spans="1:12">
      <c r="A2030" s="59">
        <v>270105</v>
      </c>
      <c r="B2030" s="245" t="s">
        <v>2077</v>
      </c>
      <c r="C2030" s="245"/>
      <c r="D2030" s="245"/>
      <c r="E2030" s="245"/>
      <c r="F2030" s="245"/>
      <c r="G2030" s="246" t="s">
        <v>273</v>
      </c>
      <c r="H2030" s="246"/>
      <c r="I2030" s="60">
        <v>6.5</v>
      </c>
      <c r="J2030" s="247">
        <v>0</v>
      </c>
      <c r="K2030" s="248"/>
      <c r="L2030" s="60">
        <v>6.5</v>
      </c>
    </row>
    <row r="2031" spans="1:12">
      <c r="A2031" s="59">
        <v>270202</v>
      </c>
      <c r="B2031" s="245" t="s">
        <v>2078</v>
      </c>
      <c r="C2031" s="245"/>
      <c r="D2031" s="245"/>
      <c r="E2031" s="245"/>
      <c r="F2031" s="245"/>
      <c r="G2031" s="246" t="s">
        <v>273</v>
      </c>
      <c r="H2031" s="246"/>
      <c r="I2031" s="60">
        <v>2.0099999999999998</v>
      </c>
      <c r="J2031" s="247">
        <v>7.03</v>
      </c>
      <c r="K2031" s="248"/>
      <c r="L2031" s="60">
        <v>9.0399999999999991</v>
      </c>
    </row>
    <row r="2032" spans="1:12">
      <c r="A2032" s="59">
        <v>270205</v>
      </c>
      <c r="B2032" s="245" t="s">
        <v>2079</v>
      </c>
      <c r="C2032" s="245"/>
      <c r="D2032" s="245"/>
      <c r="E2032" s="245"/>
      <c r="F2032" s="245"/>
      <c r="G2032" s="246" t="s">
        <v>281</v>
      </c>
      <c r="H2032" s="246"/>
      <c r="I2032" s="61">
        <v>93.25</v>
      </c>
      <c r="J2032" s="249">
        <v>24.68</v>
      </c>
      <c r="K2032" s="248"/>
      <c r="L2032" s="62">
        <v>117.93</v>
      </c>
    </row>
    <row r="2033" spans="1:12">
      <c r="A2033" s="59">
        <v>270206</v>
      </c>
      <c r="B2033" s="245" t="s">
        <v>2080</v>
      </c>
      <c r="C2033" s="245"/>
      <c r="D2033" s="245"/>
      <c r="E2033" s="245"/>
      <c r="F2033" s="245"/>
      <c r="G2033" s="246" t="s">
        <v>273</v>
      </c>
      <c r="H2033" s="246"/>
      <c r="I2033" s="60">
        <v>0.81</v>
      </c>
      <c r="J2033" s="247">
        <v>0.76</v>
      </c>
      <c r="K2033" s="248"/>
      <c r="L2033" s="60">
        <v>1.57</v>
      </c>
    </row>
    <row r="2034" spans="1:12">
      <c r="A2034" s="59">
        <v>270207</v>
      </c>
      <c r="B2034" s="245" t="s">
        <v>131</v>
      </c>
      <c r="C2034" s="245"/>
      <c r="D2034" s="245"/>
      <c r="E2034" s="245"/>
      <c r="F2034" s="245"/>
      <c r="G2034" s="246" t="s">
        <v>273</v>
      </c>
      <c r="H2034" s="246"/>
      <c r="I2034" s="60">
        <v>4.5199999999999996</v>
      </c>
      <c r="J2034" s="247">
        <v>5.29</v>
      </c>
      <c r="K2034" s="248"/>
      <c r="L2034" s="60">
        <v>9.81</v>
      </c>
    </row>
    <row r="2035" spans="1:12">
      <c r="A2035" s="59">
        <v>270210</v>
      </c>
      <c r="B2035" s="245" t="s">
        <v>2081</v>
      </c>
      <c r="C2035" s="245"/>
      <c r="D2035" s="245"/>
      <c r="E2035" s="245"/>
      <c r="F2035" s="245"/>
      <c r="G2035" s="246" t="s">
        <v>273</v>
      </c>
      <c r="H2035" s="246"/>
      <c r="I2035" s="60">
        <v>6.02</v>
      </c>
      <c r="J2035" s="247">
        <v>4.76</v>
      </c>
      <c r="K2035" s="248"/>
      <c r="L2035" s="61">
        <v>10.78</v>
      </c>
    </row>
    <row r="2036" spans="1:12">
      <c r="A2036" s="59">
        <v>270211</v>
      </c>
      <c r="B2036" s="245" t="s">
        <v>2082</v>
      </c>
      <c r="C2036" s="245"/>
      <c r="D2036" s="245"/>
      <c r="E2036" s="245"/>
      <c r="F2036" s="245"/>
      <c r="G2036" s="246" t="s">
        <v>334</v>
      </c>
      <c r="H2036" s="246"/>
      <c r="I2036" s="60">
        <v>0.75</v>
      </c>
      <c r="J2036" s="247">
        <v>9.67</v>
      </c>
      <c r="K2036" s="248"/>
      <c r="L2036" s="61">
        <v>10.42</v>
      </c>
    </row>
    <row r="2037" spans="1:12">
      <c r="A2037" s="59">
        <v>270212</v>
      </c>
      <c r="B2037" s="245" t="s">
        <v>2083</v>
      </c>
      <c r="C2037" s="245"/>
      <c r="D2037" s="245"/>
      <c r="E2037" s="245"/>
      <c r="F2037" s="245"/>
      <c r="G2037" s="246" t="s">
        <v>334</v>
      </c>
      <c r="H2037" s="246"/>
      <c r="I2037" s="60">
        <v>4.5599999999999996</v>
      </c>
      <c r="J2037" s="249">
        <v>23.32</v>
      </c>
      <c r="K2037" s="248"/>
      <c r="L2037" s="61">
        <v>27.88</v>
      </c>
    </row>
    <row r="2038" spans="1:12">
      <c r="A2038" s="59">
        <v>270213</v>
      </c>
      <c r="B2038" s="245" t="s">
        <v>2084</v>
      </c>
      <c r="C2038" s="245"/>
      <c r="D2038" s="245"/>
      <c r="E2038" s="245"/>
      <c r="F2038" s="245"/>
      <c r="G2038" s="246" t="s">
        <v>273</v>
      </c>
      <c r="H2038" s="246"/>
      <c r="I2038" s="60">
        <v>1.1399999999999999</v>
      </c>
      <c r="J2038" s="249">
        <v>10.78</v>
      </c>
      <c r="K2038" s="248"/>
      <c r="L2038" s="61">
        <v>11.92</v>
      </c>
    </row>
    <row r="2039" spans="1:12">
      <c r="A2039" s="59">
        <v>270215</v>
      </c>
      <c r="B2039" s="245" t="s">
        <v>2085</v>
      </c>
      <c r="C2039" s="245"/>
      <c r="D2039" s="245"/>
      <c r="E2039" s="245"/>
      <c r="F2039" s="245"/>
      <c r="G2039" s="246" t="s">
        <v>273</v>
      </c>
      <c r="H2039" s="246"/>
      <c r="I2039" s="61">
        <v>37.74</v>
      </c>
      <c r="J2039" s="247">
        <v>6.4</v>
      </c>
      <c r="K2039" s="248"/>
      <c r="L2039" s="61">
        <v>44.14</v>
      </c>
    </row>
    <row r="2040" spans="1:12">
      <c r="A2040" s="59">
        <v>270230</v>
      </c>
      <c r="B2040" s="245" t="s">
        <v>2086</v>
      </c>
      <c r="C2040" s="245"/>
      <c r="D2040" s="245"/>
      <c r="E2040" s="245"/>
      <c r="F2040" s="245"/>
      <c r="G2040" s="246" t="s">
        <v>273</v>
      </c>
      <c r="H2040" s="246"/>
      <c r="I2040" s="61">
        <v>27.95</v>
      </c>
      <c r="J2040" s="247">
        <v>7.08</v>
      </c>
      <c r="K2040" s="248"/>
      <c r="L2040" s="61">
        <v>35.03</v>
      </c>
    </row>
    <row r="2041" spans="1:12">
      <c r="A2041" s="59">
        <v>270232</v>
      </c>
      <c r="B2041" s="245" t="s">
        <v>2087</v>
      </c>
      <c r="C2041" s="245"/>
      <c r="D2041" s="245"/>
      <c r="E2041" s="245"/>
      <c r="F2041" s="245"/>
      <c r="G2041" s="246" t="s">
        <v>273</v>
      </c>
      <c r="H2041" s="246"/>
      <c r="I2041" s="61">
        <v>39.53</v>
      </c>
      <c r="J2041" s="247">
        <v>7.08</v>
      </c>
      <c r="K2041" s="248"/>
      <c r="L2041" s="61">
        <v>46.61</v>
      </c>
    </row>
    <row r="2042" spans="1:12">
      <c r="A2042" s="59">
        <v>270234</v>
      </c>
      <c r="B2042" s="245" t="s">
        <v>2088</v>
      </c>
      <c r="C2042" s="245"/>
      <c r="D2042" s="245"/>
      <c r="E2042" s="245"/>
      <c r="F2042" s="245"/>
      <c r="G2042" s="246" t="s">
        <v>273</v>
      </c>
      <c r="H2042" s="246"/>
      <c r="I2042" s="61">
        <v>44.17</v>
      </c>
      <c r="J2042" s="247">
        <v>7.08</v>
      </c>
      <c r="K2042" s="248"/>
      <c r="L2042" s="61">
        <v>51.25</v>
      </c>
    </row>
    <row r="2043" spans="1:12">
      <c r="A2043" s="59">
        <v>270236</v>
      </c>
      <c r="B2043" s="245" t="s">
        <v>2089</v>
      </c>
      <c r="C2043" s="245"/>
      <c r="D2043" s="245"/>
      <c r="E2043" s="245"/>
      <c r="F2043" s="245"/>
      <c r="G2043" s="246" t="s">
        <v>273</v>
      </c>
      <c r="H2043" s="246"/>
      <c r="I2043" s="61">
        <v>56.3</v>
      </c>
      <c r="J2043" s="247">
        <v>7.08</v>
      </c>
      <c r="K2043" s="248"/>
      <c r="L2043" s="61">
        <v>63.38</v>
      </c>
    </row>
    <row r="2044" spans="1:12">
      <c r="A2044" s="59">
        <v>270310</v>
      </c>
      <c r="B2044" s="245" t="s">
        <v>2090</v>
      </c>
      <c r="C2044" s="245"/>
      <c r="D2044" s="245"/>
      <c r="E2044" s="245"/>
      <c r="F2044" s="245"/>
      <c r="G2044" s="246" t="s">
        <v>273</v>
      </c>
      <c r="H2044" s="246"/>
      <c r="I2044" s="61">
        <v>44.31</v>
      </c>
      <c r="J2044" s="249">
        <v>32.49</v>
      </c>
      <c r="K2044" s="248"/>
      <c r="L2044" s="61">
        <v>76.8</v>
      </c>
    </row>
    <row r="2045" spans="1:12">
      <c r="A2045" s="59">
        <v>270312</v>
      </c>
      <c r="B2045" s="245" t="s">
        <v>57</v>
      </c>
      <c r="C2045" s="245"/>
      <c r="D2045" s="245"/>
      <c r="E2045" s="245"/>
      <c r="F2045" s="245"/>
      <c r="G2045" s="246" t="s">
        <v>273</v>
      </c>
      <c r="H2045" s="246"/>
      <c r="I2045" s="61">
        <v>42.61</v>
      </c>
      <c r="J2045" s="249">
        <v>32.07</v>
      </c>
      <c r="K2045" s="248"/>
      <c r="L2045" s="61">
        <v>74.680000000000007</v>
      </c>
    </row>
    <row r="2046" spans="1:12">
      <c r="A2046" s="59">
        <v>270314</v>
      </c>
      <c r="B2046" s="245" t="s">
        <v>2091</v>
      </c>
      <c r="C2046" s="245"/>
      <c r="D2046" s="245"/>
      <c r="E2046" s="245"/>
      <c r="F2046" s="245"/>
      <c r="G2046" s="246" t="s">
        <v>273</v>
      </c>
      <c r="H2046" s="246"/>
      <c r="I2046" s="61">
        <v>43.96</v>
      </c>
      <c r="J2046" s="249">
        <v>32.700000000000003</v>
      </c>
      <c r="K2046" s="248"/>
      <c r="L2046" s="61">
        <v>76.66</v>
      </c>
    </row>
    <row r="2047" spans="1:12">
      <c r="A2047" s="59">
        <v>270501</v>
      </c>
      <c r="B2047" s="245" t="s">
        <v>134</v>
      </c>
      <c r="C2047" s="245"/>
      <c r="D2047" s="245"/>
      <c r="E2047" s="245"/>
      <c r="F2047" s="245"/>
      <c r="G2047" s="246" t="s">
        <v>273</v>
      </c>
      <c r="H2047" s="246"/>
      <c r="I2047" s="60">
        <v>0.42</v>
      </c>
      <c r="J2047" s="247">
        <v>1.52</v>
      </c>
      <c r="K2047" s="248"/>
      <c r="L2047" s="60">
        <v>1.94</v>
      </c>
    </row>
    <row r="2048" spans="1:12">
      <c r="A2048" s="59">
        <v>270502</v>
      </c>
      <c r="B2048" s="245" t="s">
        <v>2092</v>
      </c>
      <c r="C2048" s="245"/>
      <c r="D2048" s="245"/>
      <c r="E2048" s="245"/>
      <c r="F2048" s="245"/>
      <c r="G2048" s="246" t="s">
        <v>273</v>
      </c>
      <c r="H2048" s="246"/>
      <c r="I2048" s="60">
        <v>0.39</v>
      </c>
      <c r="J2048" s="247">
        <v>1.36</v>
      </c>
      <c r="K2048" s="248"/>
      <c r="L2048" s="60">
        <v>1.75</v>
      </c>
    </row>
    <row r="2049" spans="1:12">
      <c r="A2049" s="59">
        <v>270503</v>
      </c>
      <c r="B2049" s="245" t="s">
        <v>2093</v>
      </c>
      <c r="C2049" s="245"/>
      <c r="D2049" s="245"/>
      <c r="E2049" s="245"/>
      <c r="F2049" s="245"/>
      <c r="G2049" s="246" t="s">
        <v>273</v>
      </c>
      <c r="H2049" s="246"/>
      <c r="I2049" s="61">
        <v>45.62</v>
      </c>
      <c r="J2049" s="247">
        <v>7.08</v>
      </c>
      <c r="K2049" s="248"/>
      <c r="L2049" s="61">
        <v>52.7</v>
      </c>
    </row>
    <row r="2050" spans="1:12">
      <c r="A2050" s="59">
        <v>270504</v>
      </c>
      <c r="B2050" s="245" t="s">
        <v>2094</v>
      </c>
      <c r="C2050" s="245"/>
      <c r="D2050" s="245"/>
      <c r="E2050" s="245"/>
      <c r="F2050" s="245"/>
      <c r="G2050" s="246" t="s">
        <v>273</v>
      </c>
      <c r="H2050" s="246"/>
      <c r="I2050" s="61">
        <v>40.119999999999997</v>
      </c>
      <c r="J2050" s="247">
        <v>7.08</v>
      </c>
      <c r="K2050" s="248"/>
      <c r="L2050" s="61">
        <v>47.2</v>
      </c>
    </row>
    <row r="2051" spans="1:12">
      <c r="A2051" s="59">
        <v>270601</v>
      </c>
      <c r="B2051" s="245" t="s">
        <v>2095</v>
      </c>
      <c r="C2051" s="245"/>
      <c r="D2051" s="245"/>
      <c r="E2051" s="245"/>
      <c r="F2051" s="245"/>
      <c r="G2051" s="246" t="s">
        <v>273</v>
      </c>
      <c r="H2051" s="246"/>
      <c r="I2051" s="61">
        <v>53.62</v>
      </c>
      <c r="J2051" s="247">
        <v>7.08</v>
      </c>
      <c r="K2051" s="248"/>
      <c r="L2051" s="61">
        <v>60.7</v>
      </c>
    </row>
    <row r="2052" spans="1:12">
      <c r="A2052" s="59">
        <v>270602</v>
      </c>
      <c r="B2052" s="245" t="s">
        <v>2096</v>
      </c>
      <c r="C2052" s="245"/>
      <c r="D2052" s="245"/>
      <c r="E2052" s="245"/>
      <c r="F2052" s="245"/>
      <c r="G2052" s="246" t="s">
        <v>273</v>
      </c>
      <c r="H2052" s="246"/>
      <c r="I2052" s="61">
        <v>76.540000000000006</v>
      </c>
      <c r="J2052" s="247">
        <v>9.35</v>
      </c>
      <c r="K2052" s="248"/>
      <c r="L2052" s="61">
        <v>85.89</v>
      </c>
    </row>
    <row r="2053" spans="1:12">
      <c r="A2053" s="59">
        <v>270603</v>
      </c>
      <c r="B2053" s="245" t="s">
        <v>2097</v>
      </c>
      <c r="C2053" s="245"/>
      <c r="D2053" s="245"/>
      <c r="E2053" s="245"/>
      <c r="F2053" s="245"/>
      <c r="G2053" s="246" t="s">
        <v>273</v>
      </c>
      <c r="H2053" s="246"/>
      <c r="I2053" s="61">
        <v>17.899999999999999</v>
      </c>
      <c r="J2053" s="247">
        <v>2.08</v>
      </c>
      <c r="K2053" s="248"/>
      <c r="L2053" s="61">
        <v>19.98</v>
      </c>
    </row>
    <row r="2054" spans="1:12">
      <c r="A2054" s="59">
        <v>270619</v>
      </c>
      <c r="B2054" s="245" t="s">
        <v>2098</v>
      </c>
      <c r="C2054" s="245"/>
      <c r="D2054" s="245"/>
      <c r="E2054" s="245"/>
      <c r="F2054" s="245"/>
      <c r="G2054" s="246" t="s">
        <v>383</v>
      </c>
      <c r="H2054" s="246"/>
      <c r="I2054" s="60">
        <v>1.2</v>
      </c>
      <c r="J2054" s="247">
        <v>1.79</v>
      </c>
      <c r="K2054" s="248"/>
      <c r="L2054" s="60">
        <v>2.99</v>
      </c>
    </row>
    <row r="2055" spans="1:12">
      <c r="A2055" s="59">
        <v>270620</v>
      </c>
      <c r="B2055" s="245" t="s">
        <v>2099</v>
      </c>
      <c r="C2055" s="245"/>
      <c r="D2055" s="245"/>
      <c r="E2055" s="245"/>
      <c r="F2055" s="245"/>
      <c r="G2055" s="246" t="s">
        <v>273</v>
      </c>
      <c r="H2055" s="246"/>
      <c r="I2055" s="61">
        <v>32.9</v>
      </c>
      <c r="J2055" s="247">
        <v>1.71</v>
      </c>
      <c r="K2055" s="248"/>
      <c r="L2055" s="61">
        <v>34.61</v>
      </c>
    </row>
    <row r="2056" spans="1:12">
      <c r="A2056" s="59">
        <v>270621</v>
      </c>
      <c r="B2056" s="245" t="s">
        <v>2100</v>
      </c>
      <c r="C2056" s="245"/>
      <c r="D2056" s="245"/>
      <c r="E2056" s="245"/>
      <c r="F2056" s="245"/>
      <c r="G2056" s="246" t="s">
        <v>273</v>
      </c>
      <c r="H2056" s="246"/>
      <c r="I2056" s="61">
        <v>42.69</v>
      </c>
      <c r="J2056" s="247">
        <v>3.35</v>
      </c>
      <c r="K2056" s="248"/>
      <c r="L2056" s="61">
        <v>46.04</v>
      </c>
    </row>
    <row r="2057" spans="1:12">
      <c r="A2057" s="59">
        <v>270701</v>
      </c>
      <c r="B2057" s="245" t="s">
        <v>2101</v>
      </c>
      <c r="C2057" s="245"/>
      <c r="D2057" s="245"/>
      <c r="E2057" s="245"/>
      <c r="F2057" s="245"/>
      <c r="G2057" s="246" t="s">
        <v>301</v>
      </c>
      <c r="H2057" s="246"/>
      <c r="I2057" s="62">
        <v>297.68</v>
      </c>
      <c r="J2057" s="249">
        <v>39.96</v>
      </c>
      <c r="K2057" s="248"/>
      <c r="L2057" s="62">
        <v>337.64</v>
      </c>
    </row>
    <row r="2058" spans="1:12">
      <c r="A2058" s="59">
        <v>270702</v>
      </c>
      <c r="B2058" s="245" t="s">
        <v>2102</v>
      </c>
      <c r="C2058" s="245"/>
      <c r="D2058" s="245"/>
      <c r="E2058" s="245"/>
      <c r="F2058" s="245"/>
      <c r="G2058" s="246" t="s">
        <v>301</v>
      </c>
      <c r="H2058" s="246"/>
      <c r="I2058" s="61">
        <v>55.02</v>
      </c>
      <c r="J2058" s="249">
        <v>37.619999999999997</v>
      </c>
      <c r="K2058" s="248"/>
      <c r="L2058" s="61">
        <v>92.64</v>
      </c>
    </row>
    <row r="2059" spans="1:12">
      <c r="A2059" s="59">
        <v>270703</v>
      </c>
      <c r="B2059" s="245" t="s">
        <v>2103</v>
      </c>
      <c r="C2059" s="245"/>
      <c r="D2059" s="245"/>
      <c r="E2059" s="245"/>
      <c r="F2059" s="245"/>
      <c r="G2059" s="246" t="s">
        <v>301</v>
      </c>
      <c r="H2059" s="246"/>
      <c r="I2059" s="61">
        <v>35.08</v>
      </c>
      <c r="J2059" s="249">
        <v>11.56</v>
      </c>
      <c r="K2059" s="248"/>
      <c r="L2059" s="61">
        <v>46.64</v>
      </c>
    </row>
    <row r="2060" spans="1:12">
      <c r="A2060" s="59">
        <v>270704</v>
      </c>
      <c r="B2060" s="245" t="s">
        <v>2104</v>
      </c>
      <c r="C2060" s="245"/>
      <c r="D2060" s="245"/>
      <c r="E2060" s="245"/>
      <c r="F2060" s="245"/>
      <c r="G2060" s="246" t="s">
        <v>301</v>
      </c>
      <c r="H2060" s="246"/>
      <c r="I2060" s="60">
        <v>5.12</v>
      </c>
      <c r="J2060" s="249">
        <v>10.41</v>
      </c>
      <c r="K2060" s="248"/>
      <c r="L2060" s="61">
        <v>15.53</v>
      </c>
    </row>
    <row r="2061" spans="1:12">
      <c r="A2061" s="59">
        <v>270802</v>
      </c>
      <c r="B2061" s="245" t="s">
        <v>2105</v>
      </c>
      <c r="C2061" s="245"/>
      <c r="D2061" s="245"/>
      <c r="E2061" s="245"/>
      <c r="F2061" s="245"/>
      <c r="G2061" s="246" t="s">
        <v>1280</v>
      </c>
      <c r="H2061" s="246"/>
      <c r="I2061" s="63">
        <v>1062.73</v>
      </c>
      <c r="J2061" s="249">
        <v>68.11</v>
      </c>
      <c r="K2061" s="248"/>
      <c r="L2061" s="63">
        <v>1130.8399999999999</v>
      </c>
    </row>
    <row r="2062" spans="1:12">
      <c r="A2062" s="59">
        <v>270804</v>
      </c>
      <c r="B2062" s="245" t="s">
        <v>2106</v>
      </c>
      <c r="C2062" s="245"/>
      <c r="D2062" s="245"/>
      <c r="E2062" s="245"/>
      <c r="F2062" s="245"/>
      <c r="G2062" s="246" t="s">
        <v>334</v>
      </c>
      <c r="H2062" s="246"/>
      <c r="I2062" s="63">
        <v>1200.48</v>
      </c>
      <c r="J2062" s="247">
        <v>3.55</v>
      </c>
      <c r="K2062" s="248"/>
      <c r="L2062" s="63">
        <v>1204.03</v>
      </c>
    </row>
    <row r="2063" spans="1:12">
      <c r="A2063" s="59">
        <v>270805</v>
      </c>
      <c r="B2063" s="245" t="s">
        <v>2107</v>
      </c>
      <c r="C2063" s="245"/>
      <c r="D2063" s="245"/>
      <c r="E2063" s="245"/>
      <c r="F2063" s="245"/>
      <c r="G2063" s="246" t="s">
        <v>281</v>
      </c>
      <c r="H2063" s="246"/>
      <c r="I2063" s="62">
        <v>580.48</v>
      </c>
      <c r="J2063" s="247">
        <v>3.55</v>
      </c>
      <c r="K2063" s="248"/>
      <c r="L2063" s="62">
        <v>584.03</v>
      </c>
    </row>
    <row r="2064" spans="1:12">
      <c r="A2064" s="59">
        <v>270806</v>
      </c>
      <c r="B2064" s="245" t="s">
        <v>2108</v>
      </c>
      <c r="C2064" s="245"/>
      <c r="D2064" s="245"/>
      <c r="E2064" s="245"/>
      <c r="F2064" s="245"/>
      <c r="G2064" s="246" t="s">
        <v>281</v>
      </c>
      <c r="H2064" s="246"/>
      <c r="I2064" s="62">
        <v>880.48</v>
      </c>
      <c r="J2064" s="247">
        <v>3.55</v>
      </c>
      <c r="K2064" s="248"/>
      <c r="L2064" s="62">
        <v>884.03</v>
      </c>
    </row>
    <row r="2065" spans="1:12">
      <c r="A2065" s="59">
        <v>270807</v>
      </c>
      <c r="B2065" s="245" t="s">
        <v>132</v>
      </c>
      <c r="C2065" s="245"/>
      <c r="D2065" s="245"/>
      <c r="E2065" s="245"/>
      <c r="F2065" s="245"/>
      <c r="G2065" s="246" t="s">
        <v>281</v>
      </c>
      <c r="H2065" s="246"/>
      <c r="I2065" s="62">
        <v>400</v>
      </c>
      <c r="J2065" s="247">
        <v>6.08</v>
      </c>
      <c r="K2065" s="248"/>
      <c r="L2065" s="62">
        <v>406.08</v>
      </c>
    </row>
    <row r="2066" spans="1:12">
      <c r="A2066" s="59">
        <v>270808</v>
      </c>
      <c r="B2066" s="245" t="s">
        <v>2109</v>
      </c>
      <c r="C2066" s="245"/>
      <c r="D2066" s="245"/>
      <c r="E2066" s="245"/>
      <c r="F2066" s="245"/>
      <c r="G2066" s="246" t="s">
        <v>281</v>
      </c>
      <c r="H2066" s="246"/>
      <c r="I2066" s="62">
        <v>225</v>
      </c>
      <c r="J2066" s="247">
        <v>6.08</v>
      </c>
      <c r="K2066" s="248"/>
      <c r="L2066" s="62">
        <v>231.08</v>
      </c>
    </row>
    <row r="2067" spans="1:12">
      <c r="A2067" s="59">
        <v>270809</v>
      </c>
      <c r="B2067" s="245" t="s">
        <v>2110</v>
      </c>
      <c r="C2067" s="245"/>
      <c r="D2067" s="245"/>
      <c r="E2067" s="245"/>
      <c r="F2067" s="245"/>
      <c r="G2067" s="246" t="s">
        <v>281</v>
      </c>
      <c r="H2067" s="246"/>
      <c r="I2067" s="62">
        <v>400.48</v>
      </c>
      <c r="J2067" s="247">
        <v>3.55</v>
      </c>
      <c r="K2067" s="248"/>
      <c r="L2067" s="62">
        <v>404.03</v>
      </c>
    </row>
    <row r="2068" spans="1:12">
      <c r="A2068" s="59">
        <v>270810</v>
      </c>
      <c r="B2068" s="245" t="s">
        <v>2111</v>
      </c>
      <c r="C2068" s="245"/>
      <c r="D2068" s="245"/>
      <c r="E2068" s="245"/>
      <c r="F2068" s="245"/>
      <c r="G2068" s="246" t="s">
        <v>281</v>
      </c>
      <c r="H2068" s="246"/>
      <c r="I2068" s="62">
        <v>630.48</v>
      </c>
      <c r="J2068" s="247">
        <v>3.55</v>
      </c>
      <c r="K2068" s="248"/>
      <c r="L2068" s="62">
        <v>634.03</v>
      </c>
    </row>
    <row r="2069" spans="1:12">
      <c r="A2069" s="59">
        <v>270811</v>
      </c>
      <c r="B2069" s="245" t="s">
        <v>2112</v>
      </c>
      <c r="C2069" s="245"/>
      <c r="D2069" s="245"/>
      <c r="E2069" s="245"/>
      <c r="F2069" s="245"/>
      <c r="G2069" s="246" t="s">
        <v>281</v>
      </c>
      <c r="H2069" s="246"/>
      <c r="I2069" s="62">
        <v>139.69999999999999</v>
      </c>
      <c r="J2069" s="250">
        <v>303.33</v>
      </c>
      <c r="K2069" s="248"/>
      <c r="L2069" s="62">
        <v>443.03</v>
      </c>
    </row>
    <row r="2070" spans="1:12">
      <c r="A2070" s="59">
        <v>270889</v>
      </c>
      <c r="B2070" s="245" t="s">
        <v>2113</v>
      </c>
      <c r="C2070" s="245"/>
      <c r="D2070" s="245"/>
      <c r="E2070" s="245"/>
      <c r="F2070" s="245"/>
      <c r="G2070" s="246" t="s">
        <v>1280</v>
      </c>
      <c r="H2070" s="246"/>
      <c r="I2070" s="63">
        <v>2888.69</v>
      </c>
      <c r="J2070" s="250">
        <v>665.39</v>
      </c>
      <c r="K2070" s="248"/>
      <c r="L2070" s="63">
        <v>3554.08</v>
      </c>
    </row>
    <row r="2071" spans="1:12">
      <c r="A2071" s="59">
        <v>270890</v>
      </c>
      <c r="B2071" s="245" t="s">
        <v>2114</v>
      </c>
      <c r="C2071" s="245"/>
      <c r="D2071" s="245"/>
      <c r="E2071" s="245"/>
      <c r="F2071" s="245"/>
      <c r="G2071" s="246" t="s">
        <v>1280</v>
      </c>
      <c r="H2071" s="246"/>
      <c r="I2071" s="63">
        <v>3641.05</v>
      </c>
      <c r="J2071" s="250">
        <v>385.48</v>
      </c>
      <c r="K2071" s="248"/>
      <c r="L2071" s="63">
        <v>4026.53</v>
      </c>
    </row>
    <row r="2072" spans="1:12">
      <c r="A2072" s="59">
        <v>270891</v>
      </c>
      <c r="B2072" s="245" t="s">
        <v>2115</v>
      </c>
      <c r="C2072" s="245"/>
      <c r="D2072" s="245"/>
      <c r="E2072" s="245"/>
      <c r="F2072" s="245"/>
      <c r="G2072" s="246" t="s">
        <v>1280</v>
      </c>
      <c r="H2072" s="246"/>
      <c r="I2072" s="63">
        <v>1823.46</v>
      </c>
      <c r="J2072" s="250">
        <v>424.04</v>
      </c>
      <c r="K2072" s="248"/>
      <c r="L2072" s="63">
        <v>2247.5</v>
      </c>
    </row>
    <row r="2073" spans="1:12">
      <c r="A2073" s="59">
        <v>270892</v>
      </c>
      <c r="B2073" s="245" t="s">
        <v>2116</v>
      </c>
      <c r="C2073" s="245"/>
      <c r="D2073" s="245"/>
      <c r="E2073" s="245"/>
      <c r="F2073" s="245"/>
      <c r="G2073" s="246" t="s">
        <v>1280</v>
      </c>
      <c r="H2073" s="246"/>
      <c r="I2073" s="63">
        <v>6402.16</v>
      </c>
      <c r="J2073" s="250">
        <v>485.46</v>
      </c>
      <c r="K2073" s="248"/>
      <c r="L2073" s="63">
        <v>6887.62</v>
      </c>
    </row>
    <row r="2074" spans="1:12">
      <c r="A2074" s="59">
        <v>271098</v>
      </c>
      <c r="B2074" s="245" t="s">
        <v>2117</v>
      </c>
      <c r="C2074" s="245"/>
      <c r="D2074" s="245"/>
      <c r="E2074" s="245"/>
      <c r="F2074" s="245"/>
      <c r="G2074" s="246" t="s">
        <v>1280</v>
      </c>
      <c r="H2074" s="246"/>
      <c r="I2074" s="63">
        <v>1704.89</v>
      </c>
      <c r="J2074" s="250">
        <v>126.22</v>
      </c>
      <c r="K2074" s="248"/>
      <c r="L2074" s="63">
        <v>1831.11</v>
      </c>
    </row>
    <row r="2075" spans="1:12">
      <c r="A2075" s="59">
        <v>271099</v>
      </c>
      <c r="B2075" s="245" t="s">
        <v>2118</v>
      </c>
      <c r="C2075" s="245"/>
      <c r="D2075" s="245"/>
      <c r="E2075" s="245"/>
      <c r="F2075" s="245"/>
      <c r="G2075" s="246" t="s">
        <v>1280</v>
      </c>
      <c r="H2075" s="246"/>
      <c r="I2075" s="62">
        <v>871.27</v>
      </c>
      <c r="J2075" s="250">
        <v>126.22</v>
      </c>
      <c r="K2075" s="248"/>
      <c r="L2075" s="62">
        <v>997.49</v>
      </c>
    </row>
    <row r="2076" spans="1:12">
      <c r="A2076" s="59">
        <v>271100</v>
      </c>
      <c r="B2076" s="245" t="s">
        <v>2119</v>
      </c>
      <c r="C2076" s="245"/>
      <c r="D2076" s="245"/>
      <c r="E2076" s="245"/>
      <c r="F2076" s="245"/>
      <c r="G2076" s="246" t="s">
        <v>1280</v>
      </c>
      <c r="H2076" s="246"/>
      <c r="I2076" s="63">
        <v>1707.03</v>
      </c>
      <c r="J2076" s="250">
        <v>126.22</v>
      </c>
      <c r="K2076" s="248"/>
      <c r="L2076" s="63">
        <v>1833.25</v>
      </c>
    </row>
    <row r="2077" spans="1:12">
      <c r="A2077" s="59">
        <v>271101</v>
      </c>
      <c r="B2077" s="245" t="s">
        <v>2120</v>
      </c>
      <c r="C2077" s="245"/>
      <c r="D2077" s="245"/>
      <c r="E2077" s="245"/>
      <c r="F2077" s="245"/>
      <c r="G2077" s="246" t="s">
        <v>1280</v>
      </c>
      <c r="H2077" s="246"/>
      <c r="I2077" s="63">
        <v>2514.31</v>
      </c>
      <c r="J2077" s="249">
        <v>89.85</v>
      </c>
      <c r="K2077" s="248"/>
      <c r="L2077" s="63">
        <v>2604.16</v>
      </c>
    </row>
    <row r="2078" spans="1:12">
      <c r="A2078" s="59">
        <v>271102</v>
      </c>
      <c r="B2078" s="245" t="s">
        <v>2121</v>
      </c>
      <c r="C2078" s="245"/>
      <c r="D2078" s="245"/>
      <c r="E2078" s="245"/>
      <c r="F2078" s="245"/>
      <c r="G2078" s="246" t="s">
        <v>1280</v>
      </c>
      <c r="H2078" s="246"/>
      <c r="I2078" s="62">
        <v>869.14</v>
      </c>
      <c r="J2078" s="250">
        <v>126.22</v>
      </c>
      <c r="K2078" s="248"/>
      <c r="L2078" s="62">
        <v>995.36</v>
      </c>
    </row>
    <row r="2079" spans="1:12">
      <c r="A2079" s="59">
        <v>271103</v>
      </c>
      <c r="B2079" s="245" t="s">
        <v>2122</v>
      </c>
      <c r="C2079" s="245"/>
      <c r="D2079" s="245"/>
      <c r="E2079" s="245"/>
      <c r="F2079" s="245"/>
      <c r="G2079" s="246" t="s">
        <v>1280</v>
      </c>
      <c r="H2079" s="246"/>
      <c r="I2079" s="62">
        <v>741.2</v>
      </c>
      <c r="J2079" s="249">
        <v>41.57</v>
      </c>
      <c r="K2079" s="248"/>
      <c r="L2079" s="62">
        <v>782.77</v>
      </c>
    </row>
    <row r="2080" spans="1:12">
      <c r="A2080" s="59">
        <v>271105</v>
      </c>
      <c r="B2080" s="245" t="s">
        <v>2123</v>
      </c>
      <c r="C2080" s="245"/>
      <c r="D2080" s="245"/>
      <c r="E2080" s="245"/>
      <c r="F2080" s="245"/>
      <c r="G2080" s="246" t="s">
        <v>1280</v>
      </c>
      <c r="H2080" s="246"/>
      <c r="I2080" s="63">
        <v>4677.47</v>
      </c>
      <c r="J2080" s="250">
        <v>447.78</v>
      </c>
      <c r="K2080" s="248"/>
      <c r="L2080" s="63">
        <v>5125.25</v>
      </c>
    </row>
    <row r="2081" spans="1:12">
      <c r="A2081" s="59">
        <v>271106</v>
      </c>
      <c r="B2081" s="245" t="s">
        <v>2124</v>
      </c>
      <c r="C2081" s="245"/>
      <c r="D2081" s="245"/>
      <c r="E2081" s="245"/>
      <c r="F2081" s="245"/>
      <c r="G2081" s="246" t="s">
        <v>1280</v>
      </c>
      <c r="H2081" s="246"/>
      <c r="I2081" s="63">
        <v>3451.99</v>
      </c>
      <c r="J2081" s="250">
        <v>408.49</v>
      </c>
      <c r="K2081" s="248"/>
      <c r="L2081" s="63">
        <v>3860.48</v>
      </c>
    </row>
    <row r="2082" spans="1:12">
      <c r="A2082" s="59">
        <v>271201</v>
      </c>
      <c r="B2082" s="245" t="s">
        <v>2125</v>
      </c>
      <c r="C2082" s="245"/>
      <c r="D2082" s="245"/>
      <c r="E2082" s="245"/>
      <c r="F2082" s="245"/>
      <c r="G2082" s="246" t="s">
        <v>281</v>
      </c>
      <c r="H2082" s="246"/>
      <c r="I2082" s="62">
        <v>273.73</v>
      </c>
      <c r="J2082" s="250">
        <v>344.93</v>
      </c>
      <c r="K2082" s="248"/>
      <c r="L2082" s="62">
        <v>618.66</v>
      </c>
    </row>
    <row r="2083" spans="1:12">
      <c r="A2083" s="59">
        <v>271204</v>
      </c>
      <c r="B2083" s="245" t="s">
        <v>2126</v>
      </c>
      <c r="C2083" s="245"/>
      <c r="D2083" s="245"/>
      <c r="E2083" s="245"/>
      <c r="F2083" s="245"/>
      <c r="G2083" s="246" t="s">
        <v>281</v>
      </c>
      <c r="H2083" s="246"/>
      <c r="I2083" s="62">
        <v>637.32000000000005</v>
      </c>
      <c r="J2083" s="250">
        <v>344.93</v>
      </c>
      <c r="K2083" s="248"/>
      <c r="L2083" s="62">
        <v>982.25</v>
      </c>
    </row>
    <row r="2084" spans="1:12">
      <c r="A2084" s="59">
        <v>271208</v>
      </c>
      <c r="B2084" s="245" t="s">
        <v>2127</v>
      </c>
      <c r="C2084" s="245"/>
      <c r="D2084" s="245"/>
      <c r="E2084" s="245"/>
      <c r="F2084" s="245"/>
      <c r="G2084" s="246" t="s">
        <v>281</v>
      </c>
      <c r="H2084" s="246"/>
      <c r="I2084" s="62">
        <v>609.30999999999995</v>
      </c>
      <c r="J2084" s="250">
        <v>597.05999999999995</v>
      </c>
      <c r="K2084" s="248"/>
      <c r="L2084" s="63">
        <v>1206.3699999999999</v>
      </c>
    </row>
    <row r="2085" spans="1:12">
      <c r="A2085" s="59">
        <v>271210</v>
      </c>
      <c r="B2085" s="245" t="s">
        <v>2128</v>
      </c>
      <c r="C2085" s="245"/>
      <c r="D2085" s="245"/>
      <c r="E2085" s="245"/>
      <c r="F2085" s="245"/>
      <c r="G2085" s="246" t="s">
        <v>273</v>
      </c>
      <c r="H2085" s="246"/>
      <c r="I2085" s="61">
        <v>45.53</v>
      </c>
      <c r="J2085" s="249">
        <v>57.48</v>
      </c>
      <c r="K2085" s="248"/>
      <c r="L2085" s="62">
        <v>103.01</v>
      </c>
    </row>
    <row r="2086" spans="1:12">
      <c r="A2086" s="59">
        <v>271302</v>
      </c>
      <c r="B2086" s="245" t="s">
        <v>2129</v>
      </c>
      <c r="C2086" s="245"/>
      <c r="D2086" s="245"/>
      <c r="E2086" s="245"/>
      <c r="F2086" s="245"/>
      <c r="G2086" s="246" t="s">
        <v>301</v>
      </c>
      <c r="H2086" s="246"/>
      <c r="I2086" s="61">
        <v>33.119999999999997</v>
      </c>
      <c r="J2086" s="249">
        <v>69.17</v>
      </c>
      <c r="K2086" s="248"/>
      <c r="L2086" s="62">
        <v>102.29</v>
      </c>
    </row>
    <row r="2087" spans="1:12">
      <c r="A2087" s="59">
        <v>271303</v>
      </c>
      <c r="B2087" s="245" t="s">
        <v>2130</v>
      </c>
      <c r="C2087" s="245"/>
      <c r="D2087" s="245"/>
      <c r="E2087" s="245"/>
      <c r="F2087" s="245"/>
      <c r="G2087" s="246" t="s">
        <v>301</v>
      </c>
      <c r="H2087" s="246"/>
      <c r="I2087" s="61">
        <v>24.09</v>
      </c>
      <c r="J2087" s="249">
        <v>39.08</v>
      </c>
      <c r="K2087" s="248"/>
      <c r="L2087" s="61">
        <v>63.17</v>
      </c>
    </row>
    <row r="2088" spans="1:12">
      <c r="A2088" s="59">
        <v>271304</v>
      </c>
      <c r="B2088" s="245" t="s">
        <v>2131</v>
      </c>
      <c r="C2088" s="245"/>
      <c r="D2088" s="245"/>
      <c r="E2088" s="245"/>
      <c r="F2088" s="245"/>
      <c r="G2088" s="246" t="s">
        <v>273</v>
      </c>
      <c r="H2088" s="246"/>
      <c r="I2088" s="62">
        <v>161.1</v>
      </c>
      <c r="J2088" s="249">
        <v>34.840000000000003</v>
      </c>
      <c r="K2088" s="248"/>
      <c r="L2088" s="62">
        <v>195.94</v>
      </c>
    </row>
    <row r="2089" spans="1:12">
      <c r="A2089" s="59">
        <v>271305</v>
      </c>
      <c r="B2089" s="245" t="s">
        <v>2132</v>
      </c>
      <c r="C2089" s="245"/>
      <c r="D2089" s="245"/>
      <c r="E2089" s="245"/>
      <c r="F2089" s="245"/>
      <c r="G2089" s="246" t="s">
        <v>301</v>
      </c>
      <c r="H2089" s="246"/>
      <c r="I2089" s="61">
        <v>15.57</v>
      </c>
      <c r="J2089" s="249">
        <v>48.34</v>
      </c>
      <c r="K2089" s="248"/>
      <c r="L2089" s="61">
        <v>63.91</v>
      </c>
    </row>
    <row r="2090" spans="1:12">
      <c r="A2090" s="59">
        <v>271306</v>
      </c>
      <c r="B2090" s="245" t="s">
        <v>2133</v>
      </c>
      <c r="C2090" s="245"/>
      <c r="D2090" s="245"/>
      <c r="E2090" s="245"/>
      <c r="F2090" s="245"/>
      <c r="G2090" s="246" t="s">
        <v>383</v>
      </c>
      <c r="H2090" s="246"/>
      <c r="I2090" s="61">
        <v>37.369999999999997</v>
      </c>
      <c r="J2090" s="249">
        <v>69.17</v>
      </c>
      <c r="K2090" s="248"/>
      <c r="L2090" s="62">
        <v>106.54</v>
      </c>
    </row>
    <row r="2091" spans="1:12">
      <c r="A2091" s="59">
        <v>271307</v>
      </c>
      <c r="B2091" s="245" t="s">
        <v>2134</v>
      </c>
      <c r="C2091" s="245"/>
      <c r="D2091" s="245"/>
      <c r="E2091" s="245"/>
      <c r="F2091" s="245"/>
      <c r="G2091" s="246" t="s">
        <v>383</v>
      </c>
      <c r="H2091" s="246"/>
      <c r="I2091" s="61">
        <v>84.67</v>
      </c>
      <c r="J2091" s="249">
        <v>70.3</v>
      </c>
      <c r="K2091" s="248"/>
      <c r="L2091" s="62">
        <v>154.97</v>
      </c>
    </row>
    <row r="2092" spans="1:12">
      <c r="A2092" s="59">
        <v>271408</v>
      </c>
      <c r="B2092" s="245" t="s">
        <v>2135</v>
      </c>
      <c r="C2092" s="245"/>
      <c r="D2092" s="245"/>
      <c r="E2092" s="245"/>
      <c r="F2092" s="245"/>
      <c r="G2092" s="246" t="s">
        <v>301</v>
      </c>
      <c r="H2092" s="246"/>
      <c r="I2092" s="62">
        <v>810.36</v>
      </c>
      <c r="J2092" s="249">
        <v>58.34</v>
      </c>
      <c r="K2092" s="248"/>
      <c r="L2092" s="62">
        <v>868.7</v>
      </c>
    </row>
    <row r="2093" spans="1:12">
      <c r="A2093" s="59">
        <v>271409</v>
      </c>
      <c r="B2093" s="245" t="s">
        <v>2136</v>
      </c>
      <c r="C2093" s="245"/>
      <c r="D2093" s="245"/>
      <c r="E2093" s="245"/>
      <c r="F2093" s="245"/>
      <c r="G2093" s="246" t="s">
        <v>301</v>
      </c>
      <c r="H2093" s="246"/>
      <c r="I2093" s="62">
        <v>808.17</v>
      </c>
      <c r="J2093" s="250">
        <v>118.61</v>
      </c>
      <c r="K2093" s="248"/>
      <c r="L2093" s="62">
        <v>926.78</v>
      </c>
    </row>
    <row r="2094" spans="1:12">
      <c r="A2094" s="59">
        <v>271417</v>
      </c>
      <c r="B2094" s="245" t="s">
        <v>2137</v>
      </c>
      <c r="C2094" s="245"/>
      <c r="D2094" s="245"/>
      <c r="E2094" s="245"/>
      <c r="F2094" s="245"/>
      <c r="G2094" s="246" t="s">
        <v>301</v>
      </c>
      <c r="H2094" s="246"/>
      <c r="I2094" s="61">
        <v>10.35</v>
      </c>
      <c r="J2094" s="249">
        <v>25.59</v>
      </c>
      <c r="K2094" s="248"/>
      <c r="L2094" s="61">
        <v>35.94</v>
      </c>
    </row>
    <row r="2095" spans="1:12">
      <c r="A2095" s="59">
        <v>271500</v>
      </c>
      <c r="B2095" s="245" t="s">
        <v>228</v>
      </c>
      <c r="C2095" s="245"/>
      <c r="D2095" s="245"/>
      <c r="E2095" s="245"/>
      <c r="F2095" s="245"/>
      <c r="G2095" s="246" t="s">
        <v>2138</v>
      </c>
      <c r="H2095" s="246"/>
      <c r="I2095" s="60">
        <v>1.92</v>
      </c>
      <c r="J2095" s="247">
        <v>0</v>
      </c>
      <c r="K2095" s="248"/>
      <c r="L2095" s="60">
        <v>1.92</v>
      </c>
    </row>
    <row r="2096" spans="1:12">
      <c r="A2096" s="59">
        <v>271502</v>
      </c>
      <c r="B2096" s="245" t="s">
        <v>229</v>
      </c>
      <c r="C2096" s="245"/>
      <c r="D2096" s="245"/>
      <c r="E2096" s="245"/>
      <c r="F2096" s="245"/>
      <c r="G2096" s="246" t="s">
        <v>2138</v>
      </c>
      <c r="H2096" s="246"/>
      <c r="I2096" s="60">
        <v>7.5</v>
      </c>
      <c r="J2096" s="247">
        <v>0</v>
      </c>
      <c r="K2096" s="248"/>
      <c r="L2096" s="60">
        <v>7.5</v>
      </c>
    </row>
    <row r="2097" spans="1:12">
      <c r="A2097" s="59">
        <v>271507</v>
      </c>
      <c r="B2097" s="245" t="s">
        <v>2139</v>
      </c>
      <c r="C2097" s="245"/>
      <c r="D2097" s="245"/>
      <c r="E2097" s="245"/>
      <c r="F2097" s="245"/>
      <c r="G2097" s="246" t="s">
        <v>281</v>
      </c>
      <c r="H2097" s="246"/>
      <c r="I2097" s="62">
        <v>247.69</v>
      </c>
      <c r="J2097" s="250">
        <v>475.31</v>
      </c>
      <c r="K2097" s="248"/>
      <c r="L2097" s="62">
        <v>723</v>
      </c>
    </row>
    <row r="2098" spans="1:12">
      <c r="A2098" s="59">
        <v>271508</v>
      </c>
      <c r="B2098" s="245" t="s">
        <v>2140</v>
      </c>
      <c r="C2098" s="245"/>
      <c r="D2098" s="245"/>
      <c r="E2098" s="245"/>
      <c r="F2098" s="245"/>
      <c r="G2098" s="246" t="s">
        <v>383</v>
      </c>
      <c r="H2098" s="246"/>
      <c r="I2098" s="62">
        <v>164.71</v>
      </c>
      <c r="J2098" s="250">
        <v>211.6</v>
      </c>
      <c r="K2098" s="248"/>
      <c r="L2098" s="62">
        <v>376.31</v>
      </c>
    </row>
    <row r="2099" spans="1:12">
      <c r="A2099" s="59">
        <v>271509</v>
      </c>
      <c r="B2099" s="245" t="s">
        <v>2141</v>
      </c>
      <c r="C2099" s="245"/>
      <c r="D2099" s="245"/>
      <c r="E2099" s="245"/>
      <c r="F2099" s="245"/>
      <c r="G2099" s="246" t="s">
        <v>383</v>
      </c>
      <c r="H2099" s="246"/>
      <c r="I2099" s="62">
        <v>172.81</v>
      </c>
      <c r="J2099" s="250">
        <v>344.49</v>
      </c>
      <c r="K2099" s="248"/>
      <c r="L2099" s="62">
        <v>517.29999999999995</v>
      </c>
    </row>
    <row r="2100" spans="1:12">
      <c r="A2100" s="59">
        <v>271605</v>
      </c>
      <c r="B2100" s="245" t="s">
        <v>130</v>
      </c>
      <c r="C2100" s="245"/>
      <c r="D2100" s="245"/>
      <c r="E2100" s="245"/>
      <c r="F2100" s="245"/>
      <c r="G2100" s="246" t="s">
        <v>281</v>
      </c>
      <c r="H2100" s="246"/>
      <c r="I2100" s="60">
        <v>6.74</v>
      </c>
      <c r="J2100" s="247">
        <v>6.08</v>
      </c>
      <c r="K2100" s="248"/>
      <c r="L2100" s="61">
        <v>12.82</v>
      </c>
    </row>
    <row r="2101" spans="1:12">
      <c r="A2101" s="59">
        <v>271608</v>
      </c>
      <c r="B2101" s="245" t="s">
        <v>129</v>
      </c>
      <c r="C2101" s="245"/>
      <c r="D2101" s="245"/>
      <c r="E2101" s="245"/>
      <c r="F2101" s="245"/>
      <c r="G2101" s="246" t="s">
        <v>273</v>
      </c>
      <c r="H2101" s="246"/>
      <c r="I2101" s="62">
        <v>278.69</v>
      </c>
      <c r="J2101" s="249">
        <v>34.840000000000003</v>
      </c>
      <c r="K2101" s="248"/>
      <c r="L2101" s="62">
        <v>313.52999999999997</v>
      </c>
    </row>
    <row r="2102" spans="1:12">
      <c r="A2102" s="59">
        <v>271609</v>
      </c>
      <c r="B2102" s="245" t="s">
        <v>2142</v>
      </c>
      <c r="C2102" s="245"/>
      <c r="D2102" s="245"/>
      <c r="E2102" s="245"/>
      <c r="F2102" s="245"/>
      <c r="G2102" s="246" t="s">
        <v>273</v>
      </c>
      <c r="H2102" s="246"/>
      <c r="I2102" s="61">
        <v>50.88</v>
      </c>
      <c r="J2102" s="249">
        <v>87.46</v>
      </c>
      <c r="K2102" s="248"/>
      <c r="L2102" s="62">
        <v>138.34</v>
      </c>
    </row>
    <row r="2103" spans="1:12">
      <c r="A2103" s="59">
        <v>271701</v>
      </c>
      <c r="B2103" s="245" t="s">
        <v>2143</v>
      </c>
      <c r="C2103" s="245"/>
      <c r="D2103" s="245"/>
      <c r="E2103" s="245"/>
      <c r="F2103" s="245"/>
      <c r="G2103" s="246" t="s">
        <v>273</v>
      </c>
      <c r="H2103" s="246"/>
      <c r="I2103" s="61">
        <v>72.040000000000006</v>
      </c>
      <c r="J2103" s="249">
        <v>87.46</v>
      </c>
      <c r="K2103" s="248"/>
      <c r="L2103" s="62">
        <v>159.5</v>
      </c>
    </row>
    <row r="2104" spans="1:12">
      <c r="A2104" s="59">
        <v>271702</v>
      </c>
      <c r="B2104" s="245" t="s">
        <v>2144</v>
      </c>
      <c r="C2104" s="245"/>
      <c r="D2104" s="245"/>
      <c r="E2104" s="245"/>
      <c r="F2104" s="245"/>
      <c r="G2104" s="246" t="s">
        <v>273</v>
      </c>
      <c r="H2104" s="246"/>
      <c r="I2104" s="62">
        <v>243.6</v>
      </c>
      <c r="J2104" s="249">
        <v>34.840000000000003</v>
      </c>
      <c r="K2104" s="248"/>
      <c r="L2104" s="62">
        <v>278.44</v>
      </c>
    </row>
    <row r="2105" spans="1:12">
      <c r="A2105" s="59">
        <v>271708</v>
      </c>
      <c r="B2105" s="245" t="s">
        <v>2145</v>
      </c>
      <c r="C2105" s="245"/>
      <c r="D2105" s="245"/>
      <c r="E2105" s="245"/>
      <c r="F2105" s="245"/>
      <c r="G2105" s="246" t="s">
        <v>301</v>
      </c>
      <c r="H2105" s="246"/>
      <c r="I2105" s="61">
        <v>13.69</v>
      </c>
      <c r="J2105" s="249">
        <v>16.97</v>
      </c>
      <c r="K2105" s="248"/>
      <c r="L2105" s="61">
        <v>30.66</v>
      </c>
    </row>
    <row r="2106" spans="1:12">
      <c r="A2106" s="59">
        <v>271711</v>
      </c>
      <c r="B2106" s="245" t="s">
        <v>2146</v>
      </c>
      <c r="C2106" s="245"/>
      <c r="D2106" s="245"/>
      <c r="E2106" s="245"/>
      <c r="F2106" s="245"/>
      <c r="G2106" s="246" t="s">
        <v>301</v>
      </c>
      <c r="H2106" s="246"/>
      <c r="I2106" s="61">
        <v>13.8</v>
      </c>
      <c r="J2106" s="249">
        <v>14.82</v>
      </c>
      <c r="K2106" s="248"/>
      <c r="L2106" s="61">
        <v>28.62</v>
      </c>
    </row>
    <row r="2107" spans="1:12">
      <c r="A2107" s="59">
        <v>271712</v>
      </c>
      <c r="B2107" s="245" t="s">
        <v>2147</v>
      </c>
      <c r="C2107" s="245"/>
      <c r="D2107" s="245"/>
      <c r="E2107" s="245"/>
      <c r="F2107" s="245"/>
      <c r="G2107" s="246" t="s">
        <v>301</v>
      </c>
      <c r="H2107" s="246"/>
      <c r="I2107" s="61">
        <v>14.25</v>
      </c>
      <c r="J2107" s="249">
        <v>14.82</v>
      </c>
      <c r="K2107" s="248"/>
      <c r="L2107" s="61">
        <v>29.07</v>
      </c>
    </row>
    <row r="2108" spans="1:12">
      <c r="A2108" s="59">
        <v>271713</v>
      </c>
      <c r="B2108" s="245" t="s">
        <v>2148</v>
      </c>
      <c r="C2108" s="245"/>
      <c r="D2108" s="245"/>
      <c r="E2108" s="245"/>
      <c r="F2108" s="245"/>
      <c r="G2108" s="246" t="s">
        <v>383</v>
      </c>
      <c r="H2108" s="246"/>
      <c r="I2108" s="61">
        <v>11.6</v>
      </c>
      <c r="J2108" s="249">
        <v>12.58</v>
      </c>
      <c r="K2108" s="248"/>
      <c r="L2108" s="61">
        <v>24.18</v>
      </c>
    </row>
    <row r="2109" spans="1:12">
      <c r="A2109" s="59">
        <v>271714</v>
      </c>
      <c r="B2109" s="245" t="s">
        <v>2149</v>
      </c>
      <c r="C2109" s="245"/>
      <c r="D2109" s="245"/>
      <c r="E2109" s="245"/>
      <c r="F2109" s="245"/>
      <c r="G2109" s="246" t="s">
        <v>301</v>
      </c>
      <c r="H2109" s="246"/>
      <c r="I2109" s="60">
        <v>5.3</v>
      </c>
      <c r="J2109" s="247">
        <v>7.22</v>
      </c>
      <c r="K2109" s="248"/>
      <c r="L2109" s="61">
        <v>12.52</v>
      </c>
    </row>
    <row r="2110" spans="1:12">
      <c r="A2110" s="59">
        <v>271715</v>
      </c>
      <c r="B2110" s="245" t="s">
        <v>2150</v>
      </c>
      <c r="C2110" s="245"/>
      <c r="D2110" s="245"/>
      <c r="E2110" s="245"/>
      <c r="F2110" s="245"/>
      <c r="G2110" s="246" t="s">
        <v>301</v>
      </c>
      <c r="H2110" s="246"/>
      <c r="I2110" s="61">
        <v>11.22</v>
      </c>
      <c r="J2110" s="249">
        <v>12.58</v>
      </c>
      <c r="K2110" s="248"/>
      <c r="L2110" s="61">
        <v>23.8</v>
      </c>
    </row>
    <row r="2111" spans="1:12">
      <c r="A2111" s="59">
        <v>271716</v>
      </c>
      <c r="B2111" s="245" t="s">
        <v>2151</v>
      </c>
      <c r="C2111" s="245"/>
      <c r="D2111" s="245"/>
      <c r="E2111" s="245"/>
      <c r="F2111" s="245"/>
      <c r="G2111" s="246" t="s">
        <v>273</v>
      </c>
      <c r="H2111" s="246"/>
      <c r="I2111" s="62">
        <v>174.5</v>
      </c>
      <c r="J2111" s="250">
        <v>127.5</v>
      </c>
      <c r="K2111" s="248"/>
      <c r="L2111" s="62">
        <v>302</v>
      </c>
    </row>
    <row r="2112" spans="1:12">
      <c r="A2112" s="59">
        <v>271717</v>
      </c>
      <c r="B2112" s="245" t="s">
        <v>2152</v>
      </c>
      <c r="C2112" s="245"/>
      <c r="D2112" s="245"/>
      <c r="E2112" s="245"/>
      <c r="F2112" s="245"/>
      <c r="G2112" s="246" t="s">
        <v>273</v>
      </c>
      <c r="H2112" s="246"/>
      <c r="I2112" s="62">
        <v>257</v>
      </c>
      <c r="J2112" s="250">
        <v>127.5</v>
      </c>
      <c r="K2112" s="248"/>
      <c r="L2112" s="62">
        <v>384.5</v>
      </c>
    </row>
    <row r="2113" spans="1:12">
      <c r="A2113" s="59">
        <v>271718</v>
      </c>
      <c r="B2113" s="245" t="s">
        <v>2153</v>
      </c>
      <c r="C2113" s="245"/>
      <c r="D2113" s="245"/>
      <c r="E2113" s="245"/>
      <c r="F2113" s="245"/>
      <c r="G2113" s="246" t="s">
        <v>273</v>
      </c>
      <c r="H2113" s="246"/>
      <c r="I2113" s="62">
        <v>247</v>
      </c>
      <c r="J2113" s="250">
        <v>127.5</v>
      </c>
      <c r="K2113" s="248"/>
      <c r="L2113" s="62">
        <v>374.5</v>
      </c>
    </row>
    <row r="2114" spans="1:12">
      <c r="A2114" s="59">
        <v>271801</v>
      </c>
      <c r="B2114" s="245" t="s">
        <v>2154</v>
      </c>
      <c r="C2114" s="245"/>
      <c r="D2114" s="245"/>
      <c r="E2114" s="245"/>
      <c r="F2114" s="245"/>
      <c r="G2114" s="246" t="s">
        <v>273</v>
      </c>
      <c r="H2114" s="246"/>
      <c r="I2114" s="61">
        <v>49.96</v>
      </c>
      <c r="J2114" s="249">
        <v>17.3</v>
      </c>
      <c r="K2114" s="248"/>
      <c r="L2114" s="61">
        <v>67.260000000000005</v>
      </c>
    </row>
    <row r="2115" spans="1:12">
      <c r="A2115" s="59">
        <v>271802</v>
      </c>
      <c r="B2115" s="245" t="s">
        <v>2155</v>
      </c>
      <c r="C2115" s="245"/>
      <c r="D2115" s="245"/>
      <c r="E2115" s="245"/>
      <c r="F2115" s="245"/>
      <c r="G2115" s="246" t="s">
        <v>273</v>
      </c>
      <c r="H2115" s="246"/>
      <c r="I2115" s="61">
        <v>57.22</v>
      </c>
      <c r="J2115" s="249">
        <v>17.3</v>
      </c>
      <c r="K2115" s="248"/>
      <c r="L2115" s="61">
        <v>74.52</v>
      </c>
    </row>
    <row r="2116" spans="1:12">
      <c r="A2116" s="59">
        <v>271803</v>
      </c>
      <c r="B2116" s="245" t="s">
        <v>2156</v>
      </c>
      <c r="C2116" s="245"/>
      <c r="D2116" s="245"/>
      <c r="E2116" s="245"/>
      <c r="F2116" s="245"/>
      <c r="G2116" s="246" t="s">
        <v>273</v>
      </c>
      <c r="H2116" s="246"/>
      <c r="I2116" s="61">
        <v>75.16</v>
      </c>
      <c r="J2116" s="249">
        <v>17.3</v>
      </c>
      <c r="K2116" s="248"/>
      <c r="L2116" s="61">
        <v>92.46</v>
      </c>
    </row>
    <row r="2117" spans="1:12">
      <c r="A2117" s="59">
        <v>271850</v>
      </c>
      <c r="B2117" s="245" t="s">
        <v>2157</v>
      </c>
      <c r="C2117" s="245"/>
      <c r="D2117" s="245"/>
      <c r="E2117" s="245"/>
      <c r="F2117" s="245"/>
      <c r="G2117" s="246" t="s">
        <v>301</v>
      </c>
      <c r="H2117" s="246"/>
      <c r="I2117" s="62">
        <v>290</v>
      </c>
      <c r="J2117" s="247">
        <v>0</v>
      </c>
      <c r="K2117" s="248"/>
      <c r="L2117" s="62">
        <v>290</v>
      </c>
    </row>
    <row r="2118" spans="1:12">
      <c r="A2118" s="59">
        <v>271851</v>
      </c>
      <c r="B2118" s="245" t="s">
        <v>2158</v>
      </c>
      <c r="C2118" s="245"/>
      <c r="D2118" s="245"/>
      <c r="E2118" s="245"/>
      <c r="F2118" s="245"/>
      <c r="G2118" s="246" t="s">
        <v>301</v>
      </c>
      <c r="H2118" s="246"/>
      <c r="I2118" s="62">
        <v>385</v>
      </c>
      <c r="J2118" s="247">
        <v>0</v>
      </c>
      <c r="K2118" s="248"/>
      <c r="L2118" s="62">
        <v>385</v>
      </c>
    </row>
    <row r="2119" spans="1:12">
      <c r="A2119" s="59">
        <v>271852</v>
      </c>
      <c r="B2119" s="245" t="s">
        <v>133</v>
      </c>
      <c r="C2119" s="245"/>
      <c r="D2119" s="245"/>
      <c r="E2119" s="245"/>
      <c r="F2119" s="245"/>
      <c r="G2119" s="246" t="s">
        <v>301</v>
      </c>
      <c r="H2119" s="246"/>
      <c r="I2119" s="62">
        <v>415</v>
      </c>
      <c r="J2119" s="247">
        <v>0</v>
      </c>
      <c r="K2119" s="248"/>
      <c r="L2119" s="62">
        <v>415</v>
      </c>
    </row>
    <row r="2120" spans="1:12">
      <c r="A2120" s="59">
        <v>271853</v>
      </c>
      <c r="B2120" s="245" t="s">
        <v>2159</v>
      </c>
      <c r="C2120" s="245"/>
      <c r="D2120" s="245"/>
      <c r="E2120" s="245"/>
      <c r="F2120" s="245"/>
      <c r="G2120" s="246" t="s">
        <v>301</v>
      </c>
      <c r="H2120" s="246"/>
      <c r="I2120" s="62">
        <v>439.48</v>
      </c>
      <c r="J2120" s="247">
        <v>0</v>
      </c>
      <c r="K2120" s="248"/>
      <c r="L2120" s="62">
        <v>439.48</v>
      </c>
    </row>
  </sheetData>
  <mergeCells count="6310">
    <mergeCell ref="B1:F1"/>
    <mergeCell ref="G1:H1"/>
    <mergeCell ref="J1:K1"/>
    <mergeCell ref="B6:F6"/>
    <mergeCell ref="G6:H6"/>
    <mergeCell ref="J6:K6"/>
    <mergeCell ref="B7:F7"/>
    <mergeCell ref="G7:H7"/>
    <mergeCell ref="J7:K7"/>
    <mergeCell ref="B4:F4"/>
    <mergeCell ref="G4:H4"/>
    <mergeCell ref="J4:K4"/>
    <mergeCell ref="B5:F5"/>
    <mergeCell ref="G5:H5"/>
    <mergeCell ref="J5:K5"/>
    <mergeCell ref="B2:F2"/>
    <mergeCell ref="G2:H2"/>
    <mergeCell ref="J2:K2"/>
    <mergeCell ref="B3:F3"/>
    <mergeCell ref="G3:H3"/>
    <mergeCell ref="J3:K3"/>
    <mergeCell ref="B12:F12"/>
    <mergeCell ref="G12:H12"/>
    <mergeCell ref="J12:K12"/>
    <mergeCell ref="B13:F13"/>
    <mergeCell ref="G13:H13"/>
    <mergeCell ref="J13:K13"/>
    <mergeCell ref="B10:F10"/>
    <mergeCell ref="G10:H10"/>
    <mergeCell ref="J10:K10"/>
    <mergeCell ref="B11:F11"/>
    <mergeCell ref="G11:H11"/>
    <mergeCell ref="J11:K11"/>
    <mergeCell ref="B8:F8"/>
    <mergeCell ref="G8:H8"/>
    <mergeCell ref="J8:K8"/>
    <mergeCell ref="B9:F9"/>
    <mergeCell ref="G9:H9"/>
    <mergeCell ref="J9:K9"/>
    <mergeCell ref="B18:F18"/>
    <mergeCell ref="G18:H18"/>
    <mergeCell ref="J18:K18"/>
    <mergeCell ref="B19:F19"/>
    <mergeCell ref="G19:H19"/>
    <mergeCell ref="J19:K19"/>
    <mergeCell ref="B16:F16"/>
    <mergeCell ref="G16:H16"/>
    <mergeCell ref="J16:K16"/>
    <mergeCell ref="B17:F17"/>
    <mergeCell ref="G17:H17"/>
    <mergeCell ref="J17:K17"/>
    <mergeCell ref="B14:F14"/>
    <mergeCell ref="G14:H14"/>
    <mergeCell ref="J14:K14"/>
    <mergeCell ref="B15:F15"/>
    <mergeCell ref="G15:H15"/>
    <mergeCell ref="J15:K15"/>
    <mergeCell ref="B24:F24"/>
    <mergeCell ref="G24:H24"/>
    <mergeCell ref="J24:K24"/>
    <mergeCell ref="B25:F25"/>
    <mergeCell ref="G25:H25"/>
    <mergeCell ref="J25:K25"/>
    <mergeCell ref="B22:F22"/>
    <mergeCell ref="G22:H22"/>
    <mergeCell ref="J22:K22"/>
    <mergeCell ref="B23:F23"/>
    <mergeCell ref="G23:H23"/>
    <mergeCell ref="J23:K23"/>
    <mergeCell ref="B20:F20"/>
    <mergeCell ref="G20:H20"/>
    <mergeCell ref="J20:K20"/>
    <mergeCell ref="B21:F21"/>
    <mergeCell ref="G21:H21"/>
    <mergeCell ref="J21:K21"/>
    <mergeCell ref="B30:F30"/>
    <mergeCell ref="G30:H30"/>
    <mergeCell ref="J30:K30"/>
    <mergeCell ref="B31:F31"/>
    <mergeCell ref="G31:H31"/>
    <mergeCell ref="J31:K31"/>
    <mergeCell ref="B28:F28"/>
    <mergeCell ref="G28:H28"/>
    <mergeCell ref="J28:K28"/>
    <mergeCell ref="B29:F29"/>
    <mergeCell ref="G29:H29"/>
    <mergeCell ref="J29:K29"/>
    <mergeCell ref="B26:F26"/>
    <mergeCell ref="G26:H26"/>
    <mergeCell ref="J26:K26"/>
    <mergeCell ref="B27:F27"/>
    <mergeCell ref="G27:H27"/>
    <mergeCell ref="J27:K27"/>
    <mergeCell ref="B36:F36"/>
    <mergeCell ref="G36:H36"/>
    <mergeCell ref="J36:K36"/>
    <mergeCell ref="B37:F37"/>
    <mergeCell ref="G37:H37"/>
    <mergeCell ref="J37:K37"/>
    <mergeCell ref="B34:F34"/>
    <mergeCell ref="G34:H34"/>
    <mergeCell ref="J34:K34"/>
    <mergeCell ref="B35:F35"/>
    <mergeCell ref="G35:H35"/>
    <mergeCell ref="J35:K35"/>
    <mergeCell ref="B32:F32"/>
    <mergeCell ref="G32:H32"/>
    <mergeCell ref="J32:K32"/>
    <mergeCell ref="B33:F33"/>
    <mergeCell ref="G33:H33"/>
    <mergeCell ref="J33:K33"/>
    <mergeCell ref="B42:F42"/>
    <mergeCell ref="G42:H42"/>
    <mergeCell ref="J42:K42"/>
    <mergeCell ref="B43:F43"/>
    <mergeCell ref="G43:H43"/>
    <mergeCell ref="J43:K43"/>
    <mergeCell ref="B40:F40"/>
    <mergeCell ref="G40:H40"/>
    <mergeCell ref="J40:K40"/>
    <mergeCell ref="B41:F41"/>
    <mergeCell ref="G41:H41"/>
    <mergeCell ref="J41:K41"/>
    <mergeCell ref="B38:F38"/>
    <mergeCell ref="G38:H38"/>
    <mergeCell ref="J38:K38"/>
    <mergeCell ref="B39:F39"/>
    <mergeCell ref="G39:H39"/>
    <mergeCell ref="J39:K39"/>
    <mergeCell ref="B48:F48"/>
    <mergeCell ref="G48:H48"/>
    <mergeCell ref="J48:K48"/>
    <mergeCell ref="B49:F49"/>
    <mergeCell ref="G49:H49"/>
    <mergeCell ref="J49:K49"/>
    <mergeCell ref="B46:F46"/>
    <mergeCell ref="G46:H46"/>
    <mergeCell ref="J46:K46"/>
    <mergeCell ref="B47:F47"/>
    <mergeCell ref="G47:H47"/>
    <mergeCell ref="J47:K47"/>
    <mergeCell ref="B44:F44"/>
    <mergeCell ref="G44:H44"/>
    <mergeCell ref="J44:K44"/>
    <mergeCell ref="B45:F45"/>
    <mergeCell ref="G45:H45"/>
    <mergeCell ref="J45:K45"/>
    <mergeCell ref="B54:F54"/>
    <mergeCell ref="G54:H54"/>
    <mergeCell ref="J54:K54"/>
    <mergeCell ref="B55:F55"/>
    <mergeCell ref="G55:H55"/>
    <mergeCell ref="J55:K55"/>
    <mergeCell ref="B52:F52"/>
    <mergeCell ref="G52:H52"/>
    <mergeCell ref="J52:K52"/>
    <mergeCell ref="B53:F53"/>
    <mergeCell ref="G53:H53"/>
    <mergeCell ref="J53:K53"/>
    <mergeCell ref="B50:F50"/>
    <mergeCell ref="G50:H50"/>
    <mergeCell ref="J50:K50"/>
    <mergeCell ref="B51:F51"/>
    <mergeCell ref="G51:H51"/>
    <mergeCell ref="J51:K51"/>
    <mergeCell ref="B60:F60"/>
    <mergeCell ref="G60:H60"/>
    <mergeCell ref="J60:K60"/>
    <mergeCell ref="B61:F61"/>
    <mergeCell ref="G61:H61"/>
    <mergeCell ref="J61:K61"/>
    <mergeCell ref="B58:F58"/>
    <mergeCell ref="G58:H58"/>
    <mergeCell ref="J58:K58"/>
    <mergeCell ref="B59:F59"/>
    <mergeCell ref="G59:H59"/>
    <mergeCell ref="J59:K59"/>
    <mergeCell ref="B56:F56"/>
    <mergeCell ref="G56:H56"/>
    <mergeCell ref="J56:K56"/>
    <mergeCell ref="B57:F57"/>
    <mergeCell ref="G57:H57"/>
    <mergeCell ref="J57:K57"/>
    <mergeCell ref="B66:F66"/>
    <mergeCell ref="G66:H66"/>
    <mergeCell ref="J66:K66"/>
    <mergeCell ref="B67:F67"/>
    <mergeCell ref="G67:H67"/>
    <mergeCell ref="J67:K67"/>
    <mergeCell ref="B64:F64"/>
    <mergeCell ref="G64:H64"/>
    <mergeCell ref="J64:K64"/>
    <mergeCell ref="B65:F65"/>
    <mergeCell ref="G65:H65"/>
    <mergeCell ref="J65:K65"/>
    <mergeCell ref="B62:F62"/>
    <mergeCell ref="G62:H62"/>
    <mergeCell ref="J62:K62"/>
    <mergeCell ref="B63:F63"/>
    <mergeCell ref="G63:H63"/>
    <mergeCell ref="J63:K63"/>
    <mergeCell ref="B72:F72"/>
    <mergeCell ref="G72:H72"/>
    <mergeCell ref="J72:K72"/>
    <mergeCell ref="B73:F73"/>
    <mergeCell ref="G73:H73"/>
    <mergeCell ref="J73:K73"/>
    <mergeCell ref="B70:F70"/>
    <mergeCell ref="G70:H70"/>
    <mergeCell ref="J70:K70"/>
    <mergeCell ref="B71:F71"/>
    <mergeCell ref="G71:H71"/>
    <mergeCell ref="J71:K71"/>
    <mergeCell ref="B68:F68"/>
    <mergeCell ref="G68:H68"/>
    <mergeCell ref="J68:K68"/>
    <mergeCell ref="B69:F69"/>
    <mergeCell ref="G69:H69"/>
    <mergeCell ref="J69:K69"/>
    <mergeCell ref="B78:F78"/>
    <mergeCell ref="G78:H78"/>
    <mergeCell ref="J78:K78"/>
    <mergeCell ref="B79:L79"/>
    <mergeCell ref="B80:F80"/>
    <mergeCell ref="G80:H80"/>
    <mergeCell ref="J80:K80"/>
    <mergeCell ref="B76:F76"/>
    <mergeCell ref="G76:H76"/>
    <mergeCell ref="J76:K76"/>
    <mergeCell ref="B77:F77"/>
    <mergeCell ref="G77:H77"/>
    <mergeCell ref="J77:K77"/>
    <mergeCell ref="B74:F74"/>
    <mergeCell ref="G74:H74"/>
    <mergeCell ref="J74:K74"/>
    <mergeCell ref="B75:F75"/>
    <mergeCell ref="G75:H75"/>
    <mergeCell ref="J75:K75"/>
    <mergeCell ref="B85:F85"/>
    <mergeCell ref="G85:H85"/>
    <mergeCell ref="J85:K85"/>
    <mergeCell ref="B86:F86"/>
    <mergeCell ref="G86:H86"/>
    <mergeCell ref="J86:K86"/>
    <mergeCell ref="B83:F83"/>
    <mergeCell ref="G83:H83"/>
    <mergeCell ref="J83:K83"/>
    <mergeCell ref="B84:F84"/>
    <mergeCell ref="G84:H84"/>
    <mergeCell ref="J84:K84"/>
    <mergeCell ref="B81:F81"/>
    <mergeCell ref="G81:H81"/>
    <mergeCell ref="J81:K81"/>
    <mergeCell ref="B82:F82"/>
    <mergeCell ref="G82:H82"/>
    <mergeCell ref="J82:K82"/>
    <mergeCell ref="B92:F92"/>
    <mergeCell ref="G92:H92"/>
    <mergeCell ref="J92:K92"/>
    <mergeCell ref="B93:F93"/>
    <mergeCell ref="G93:H93"/>
    <mergeCell ref="J93:K93"/>
    <mergeCell ref="B89:F89"/>
    <mergeCell ref="G89:H89"/>
    <mergeCell ref="J89:K89"/>
    <mergeCell ref="B90:L90"/>
    <mergeCell ref="B91:F91"/>
    <mergeCell ref="G91:H91"/>
    <mergeCell ref="J91:K91"/>
    <mergeCell ref="B87:F87"/>
    <mergeCell ref="G87:H87"/>
    <mergeCell ref="J87:K87"/>
    <mergeCell ref="B88:F88"/>
    <mergeCell ref="G88:H88"/>
    <mergeCell ref="J88:K88"/>
    <mergeCell ref="B98:F98"/>
    <mergeCell ref="G98:H98"/>
    <mergeCell ref="J98:K98"/>
    <mergeCell ref="B99:F99"/>
    <mergeCell ref="G99:H99"/>
    <mergeCell ref="J99:K99"/>
    <mergeCell ref="B96:F96"/>
    <mergeCell ref="G96:H96"/>
    <mergeCell ref="J96:K96"/>
    <mergeCell ref="B97:F97"/>
    <mergeCell ref="G97:H97"/>
    <mergeCell ref="J97:K97"/>
    <mergeCell ref="B94:F94"/>
    <mergeCell ref="G94:H94"/>
    <mergeCell ref="J94:K94"/>
    <mergeCell ref="B95:F95"/>
    <mergeCell ref="G95:H95"/>
    <mergeCell ref="J95:K95"/>
    <mergeCell ref="B104:F104"/>
    <mergeCell ref="G104:H104"/>
    <mergeCell ref="J104:K104"/>
    <mergeCell ref="B105:F105"/>
    <mergeCell ref="G105:H105"/>
    <mergeCell ref="J105:K105"/>
    <mergeCell ref="B102:F102"/>
    <mergeCell ref="G102:H102"/>
    <mergeCell ref="J102:K102"/>
    <mergeCell ref="B103:F103"/>
    <mergeCell ref="G103:H103"/>
    <mergeCell ref="J103:K103"/>
    <mergeCell ref="B100:F100"/>
    <mergeCell ref="G100:H100"/>
    <mergeCell ref="J100:K100"/>
    <mergeCell ref="B101:F101"/>
    <mergeCell ref="G101:H101"/>
    <mergeCell ref="J101:K101"/>
    <mergeCell ref="B110:F110"/>
    <mergeCell ref="G110:H110"/>
    <mergeCell ref="J110:K110"/>
    <mergeCell ref="B111:L111"/>
    <mergeCell ref="B112:F112"/>
    <mergeCell ref="G112:H112"/>
    <mergeCell ref="J112:K112"/>
    <mergeCell ref="B108:F108"/>
    <mergeCell ref="G108:H108"/>
    <mergeCell ref="J108:K108"/>
    <mergeCell ref="B109:F109"/>
    <mergeCell ref="G109:H109"/>
    <mergeCell ref="J109:K109"/>
    <mergeCell ref="B106:F106"/>
    <mergeCell ref="G106:H106"/>
    <mergeCell ref="J106:K106"/>
    <mergeCell ref="B107:F107"/>
    <mergeCell ref="G107:H107"/>
    <mergeCell ref="J107:K107"/>
    <mergeCell ref="B117:F117"/>
    <mergeCell ref="G117:H117"/>
    <mergeCell ref="J117:K117"/>
    <mergeCell ref="B118:F118"/>
    <mergeCell ref="G118:H118"/>
    <mergeCell ref="J118:K118"/>
    <mergeCell ref="B115:F115"/>
    <mergeCell ref="G115:H115"/>
    <mergeCell ref="J115:K115"/>
    <mergeCell ref="B116:F116"/>
    <mergeCell ref="G116:H116"/>
    <mergeCell ref="J116:K116"/>
    <mergeCell ref="B113:F113"/>
    <mergeCell ref="G113:H113"/>
    <mergeCell ref="J113:K113"/>
    <mergeCell ref="B114:F114"/>
    <mergeCell ref="G114:H114"/>
    <mergeCell ref="J114:K114"/>
    <mergeCell ref="B123:F123"/>
    <mergeCell ref="G123:H123"/>
    <mergeCell ref="J123:K123"/>
    <mergeCell ref="B124:F124"/>
    <mergeCell ref="G124:H124"/>
    <mergeCell ref="J124:K124"/>
    <mergeCell ref="B121:F121"/>
    <mergeCell ref="G121:H121"/>
    <mergeCell ref="J121:K121"/>
    <mergeCell ref="B122:F122"/>
    <mergeCell ref="G122:H122"/>
    <mergeCell ref="J122:K122"/>
    <mergeCell ref="B119:F119"/>
    <mergeCell ref="G119:H119"/>
    <mergeCell ref="J119:K119"/>
    <mergeCell ref="B120:F120"/>
    <mergeCell ref="G120:H120"/>
    <mergeCell ref="J120:K120"/>
    <mergeCell ref="B129:F129"/>
    <mergeCell ref="G129:H129"/>
    <mergeCell ref="J129:K129"/>
    <mergeCell ref="B130:F130"/>
    <mergeCell ref="G130:H130"/>
    <mergeCell ref="J130:K130"/>
    <mergeCell ref="B127:F127"/>
    <mergeCell ref="G127:H127"/>
    <mergeCell ref="J127:K127"/>
    <mergeCell ref="B128:F128"/>
    <mergeCell ref="G128:H128"/>
    <mergeCell ref="J128:K128"/>
    <mergeCell ref="B125:F125"/>
    <mergeCell ref="G125:H125"/>
    <mergeCell ref="J125:K125"/>
    <mergeCell ref="B126:F126"/>
    <mergeCell ref="G126:H126"/>
    <mergeCell ref="J126:K126"/>
    <mergeCell ref="B135:F135"/>
    <mergeCell ref="G135:H135"/>
    <mergeCell ref="J135:K135"/>
    <mergeCell ref="B136:F136"/>
    <mergeCell ref="G136:H136"/>
    <mergeCell ref="J136:K136"/>
    <mergeCell ref="B133:F133"/>
    <mergeCell ref="G133:H133"/>
    <mergeCell ref="J133:K133"/>
    <mergeCell ref="B134:F134"/>
    <mergeCell ref="G134:H134"/>
    <mergeCell ref="J134:K134"/>
    <mergeCell ref="B131:F131"/>
    <mergeCell ref="G131:H131"/>
    <mergeCell ref="J131:K131"/>
    <mergeCell ref="B132:F132"/>
    <mergeCell ref="G132:H132"/>
    <mergeCell ref="J132:K132"/>
    <mergeCell ref="B141:F141"/>
    <mergeCell ref="G141:H141"/>
    <mergeCell ref="J141:K141"/>
    <mergeCell ref="B142:F142"/>
    <mergeCell ref="G142:H142"/>
    <mergeCell ref="J142:K142"/>
    <mergeCell ref="B139:F139"/>
    <mergeCell ref="G139:H139"/>
    <mergeCell ref="J139:K139"/>
    <mergeCell ref="B140:F140"/>
    <mergeCell ref="G140:H140"/>
    <mergeCell ref="J140:K140"/>
    <mergeCell ref="B137:F137"/>
    <mergeCell ref="G137:H137"/>
    <mergeCell ref="J137:K137"/>
    <mergeCell ref="B138:F138"/>
    <mergeCell ref="G138:H138"/>
    <mergeCell ref="J138:K138"/>
    <mergeCell ref="B147:F147"/>
    <mergeCell ref="G147:H147"/>
    <mergeCell ref="J147:K147"/>
    <mergeCell ref="B148:F148"/>
    <mergeCell ref="G148:H148"/>
    <mergeCell ref="J148:K148"/>
    <mergeCell ref="B145:F145"/>
    <mergeCell ref="G145:H145"/>
    <mergeCell ref="J145:K145"/>
    <mergeCell ref="B146:F146"/>
    <mergeCell ref="G146:H146"/>
    <mergeCell ref="J146:K146"/>
    <mergeCell ref="B143:F143"/>
    <mergeCell ref="G143:H143"/>
    <mergeCell ref="J143:K143"/>
    <mergeCell ref="B144:F144"/>
    <mergeCell ref="G144:H144"/>
    <mergeCell ref="J144:K144"/>
    <mergeCell ref="B153:F153"/>
    <mergeCell ref="G153:H153"/>
    <mergeCell ref="J153:K153"/>
    <mergeCell ref="B154:F154"/>
    <mergeCell ref="G154:H154"/>
    <mergeCell ref="J154:K154"/>
    <mergeCell ref="B151:F151"/>
    <mergeCell ref="G151:H151"/>
    <mergeCell ref="J151:K151"/>
    <mergeCell ref="B152:F152"/>
    <mergeCell ref="G152:H152"/>
    <mergeCell ref="J152:K152"/>
    <mergeCell ref="B149:F149"/>
    <mergeCell ref="G149:H149"/>
    <mergeCell ref="J149:K149"/>
    <mergeCell ref="B150:F150"/>
    <mergeCell ref="G150:H150"/>
    <mergeCell ref="J150:K150"/>
    <mergeCell ref="B159:F159"/>
    <mergeCell ref="G159:H159"/>
    <mergeCell ref="J159:K159"/>
    <mergeCell ref="B160:F160"/>
    <mergeCell ref="G160:H160"/>
    <mergeCell ref="J160:K160"/>
    <mergeCell ref="B157:F157"/>
    <mergeCell ref="G157:H157"/>
    <mergeCell ref="J157:K157"/>
    <mergeCell ref="B158:F158"/>
    <mergeCell ref="G158:H158"/>
    <mergeCell ref="J158:K158"/>
    <mergeCell ref="B155:F155"/>
    <mergeCell ref="G155:H155"/>
    <mergeCell ref="J155:K155"/>
    <mergeCell ref="B156:F156"/>
    <mergeCell ref="G156:H156"/>
    <mergeCell ref="J156:K156"/>
    <mergeCell ref="B166:F166"/>
    <mergeCell ref="G166:H166"/>
    <mergeCell ref="J166:K166"/>
    <mergeCell ref="B167:F167"/>
    <mergeCell ref="G167:H167"/>
    <mergeCell ref="J167:K167"/>
    <mergeCell ref="B164:F164"/>
    <mergeCell ref="G164:H164"/>
    <mergeCell ref="J164:K164"/>
    <mergeCell ref="B165:F165"/>
    <mergeCell ref="G165:H165"/>
    <mergeCell ref="J165:K165"/>
    <mergeCell ref="B161:F161"/>
    <mergeCell ref="G161:H161"/>
    <mergeCell ref="J161:K161"/>
    <mergeCell ref="B162:L162"/>
    <mergeCell ref="B163:F163"/>
    <mergeCell ref="G163:H163"/>
    <mergeCell ref="J163:K163"/>
    <mergeCell ref="B172:F172"/>
    <mergeCell ref="G172:H172"/>
    <mergeCell ref="J172:K172"/>
    <mergeCell ref="B173:F173"/>
    <mergeCell ref="G173:H173"/>
    <mergeCell ref="J173:K173"/>
    <mergeCell ref="B170:F170"/>
    <mergeCell ref="G170:H170"/>
    <mergeCell ref="J170:K170"/>
    <mergeCell ref="B171:F171"/>
    <mergeCell ref="G171:H171"/>
    <mergeCell ref="J171:K171"/>
    <mergeCell ref="B168:F168"/>
    <mergeCell ref="G168:H168"/>
    <mergeCell ref="J168:K168"/>
    <mergeCell ref="B169:F169"/>
    <mergeCell ref="G169:H169"/>
    <mergeCell ref="J169:K169"/>
    <mergeCell ref="B178:F178"/>
    <mergeCell ref="G178:H178"/>
    <mergeCell ref="J178:K178"/>
    <mergeCell ref="B179:F179"/>
    <mergeCell ref="G179:H179"/>
    <mergeCell ref="J179:K179"/>
    <mergeCell ref="B176:F176"/>
    <mergeCell ref="G176:H176"/>
    <mergeCell ref="J176:K176"/>
    <mergeCell ref="B177:F177"/>
    <mergeCell ref="G177:H177"/>
    <mergeCell ref="J177:K177"/>
    <mergeCell ref="B174:F174"/>
    <mergeCell ref="G174:H174"/>
    <mergeCell ref="J174:K174"/>
    <mergeCell ref="B175:F175"/>
    <mergeCell ref="G175:H175"/>
    <mergeCell ref="J175:K175"/>
    <mergeCell ref="B184:F184"/>
    <mergeCell ref="G184:H184"/>
    <mergeCell ref="J184:K184"/>
    <mergeCell ref="B185:F185"/>
    <mergeCell ref="G185:H185"/>
    <mergeCell ref="J185:K185"/>
    <mergeCell ref="B182:F182"/>
    <mergeCell ref="G182:H182"/>
    <mergeCell ref="J182:K182"/>
    <mergeCell ref="B183:F183"/>
    <mergeCell ref="G183:H183"/>
    <mergeCell ref="J183:K183"/>
    <mergeCell ref="B180:F180"/>
    <mergeCell ref="G180:H180"/>
    <mergeCell ref="J180:K180"/>
    <mergeCell ref="B181:F181"/>
    <mergeCell ref="G181:H181"/>
    <mergeCell ref="J181:K181"/>
    <mergeCell ref="B190:F190"/>
    <mergeCell ref="G190:H190"/>
    <mergeCell ref="J190:K190"/>
    <mergeCell ref="B191:F191"/>
    <mergeCell ref="G191:H191"/>
    <mergeCell ref="J191:K191"/>
    <mergeCell ref="B188:F188"/>
    <mergeCell ref="G188:H188"/>
    <mergeCell ref="J188:K188"/>
    <mergeCell ref="B189:F189"/>
    <mergeCell ref="G189:H189"/>
    <mergeCell ref="J189:K189"/>
    <mergeCell ref="B186:F186"/>
    <mergeCell ref="G186:H186"/>
    <mergeCell ref="J186:K186"/>
    <mergeCell ref="B187:F187"/>
    <mergeCell ref="G187:H187"/>
    <mergeCell ref="J187:K187"/>
    <mergeCell ref="B196:F196"/>
    <mergeCell ref="G196:H196"/>
    <mergeCell ref="J196:K196"/>
    <mergeCell ref="B197:F197"/>
    <mergeCell ref="G197:H197"/>
    <mergeCell ref="J197:K197"/>
    <mergeCell ref="B194:F194"/>
    <mergeCell ref="G194:H194"/>
    <mergeCell ref="J194:K194"/>
    <mergeCell ref="B195:F195"/>
    <mergeCell ref="G195:H195"/>
    <mergeCell ref="J195:K195"/>
    <mergeCell ref="B192:F192"/>
    <mergeCell ref="G192:H192"/>
    <mergeCell ref="J192:K192"/>
    <mergeCell ref="B193:F193"/>
    <mergeCell ref="G193:H193"/>
    <mergeCell ref="J193:K193"/>
    <mergeCell ref="B202:F202"/>
    <mergeCell ref="G202:H202"/>
    <mergeCell ref="J202:K202"/>
    <mergeCell ref="B203:F203"/>
    <mergeCell ref="G203:H203"/>
    <mergeCell ref="J203:K203"/>
    <mergeCell ref="B200:F200"/>
    <mergeCell ref="G200:H200"/>
    <mergeCell ref="J200:K200"/>
    <mergeCell ref="B201:F201"/>
    <mergeCell ref="G201:H201"/>
    <mergeCell ref="J201:K201"/>
    <mergeCell ref="B198:F198"/>
    <mergeCell ref="G198:H198"/>
    <mergeCell ref="J198:K198"/>
    <mergeCell ref="B199:F199"/>
    <mergeCell ref="G199:H199"/>
    <mergeCell ref="J199:K199"/>
    <mergeCell ref="B208:F208"/>
    <mergeCell ref="G208:H208"/>
    <mergeCell ref="J208:K208"/>
    <mergeCell ref="B209:F209"/>
    <mergeCell ref="G209:H209"/>
    <mergeCell ref="J209:K209"/>
    <mergeCell ref="B206:F206"/>
    <mergeCell ref="G206:H206"/>
    <mergeCell ref="J206:K206"/>
    <mergeCell ref="B207:F207"/>
    <mergeCell ref="G207:H207"/>
    <mergeCell ref="J207:K207"/>
    <mergeCell ref="B204:F204"/>
    <mergeCell ref="G204:H204"/>
    <mergeCell ref="J204:K204"/>
    <mergeCell ref="B205:F205"/>
    <mergeCell ref="G205:H205"/>
    <mergeCell ref="J205:K205"/>
    <mergeCell ref="B214:F214"/>
    <mergeCell ref="G214:H214"/>
    <mergeCell ref="J214:K214"/>
    <mergeCell ref="B215:F215"/>
    <mergeCell ref="G215:H215"/>
    <mergeCell ref="J215:K215"/>
    <mergeCell ref="B212:F212"/>
    <mergeCell ref="G212:H212"/>
    <mergeCell ref="J212:K212"/>
    <mergeCell ref="B213:F213"/>
    <mergeCell ref="G213:H213"/>
    <mergeCell ref="J213:K213"/>
    <mergeCell ref="B210:F210"/>
    <mergeCell ref="G210:H210"/>
    <mergeCell ref="J210:K210"/>
    <mergeCell ref="B211:F211"/>
    <mergeCell ref="G211:H211"/>
    <mergeCell ref="J211:K211"/>
    <mergeCell ref="B220:F220"/>
    <mergeCell ref="G220:H220"/>
    <mergeCell ref="J220:K220"/>
    <mergeCell ref="B221:F221"/>
    <mergeCell ref="G221:H221"/>
    <mergeCell ref="J221:K221"/>
    <mergeCell ref="B218:F218"/>
    <mergeCell ref="G218:H218"/>
    <mergeCell ref="J218:K218"/>
    <mergeCell ref="B219:F219"/>
    <mergeCell ref="G219:H219"/>
    <mergeCell ref="J219:K219"/>
    <mergeCell ref="B216:F216"/>
    <mergeCell ref="G216:H216"/>
    <mergeCell ref="J216:K216"/>
    <mergeCell ref="B217:F217"/>
    <mergeCell ref="G217:H217"/>
    <mergeCell ref="J217:K217"/>
    <mergeCell ref="B226:F226"/>
    <mergeCell ref="G226:H226"/>
    <mergeCell ref="J226:K226"/>
    <mergeCell ref="B227:F227"/>
    <mergeCell ref="G227:H227"/>
    <mergeCell ref="J227:K227"/>
    <mergeCell ref="B224:F224"/>
    <mergeCell ref="G224:H224"/>
    <mergeCell ref="J224:K224"/>
    <mergeCell ref="B225:F225"/>
    <mergeCell ref="G225:H225"/>
    <mergeCell ref="J225:K225"/>
    <mergeCell ref="B222:F222"/>
    <mergeCell ref="G222:H222"/>
    <mergeCell ref="J222:K222"/>
    <mergeCell ref="B223:F223"/>
    <mergeCell ref="G223:H223"/>
    <mergeCell ref="J223:K223"/>
    <mergeCell ref="B232:F232"/>
    <mergeCell ref="G232:H232"/>
    <mergeCell ref="J232:K232"/>
    <mergeCell ref="B233:F233"/>
    <mergeCell ref="G233:H233"/>
    <mergeCell ref="J233:K233"/>
    <mergeCell ref="B230:F230"/>
    <mergeCell ref="G230:H230"/>
    <mergeCell ref="J230:K230"/>
    <mergeCell ref="B231:F231"/>
    <mergeCell ref="G231:H231"/>
    <mergeCell ref="J231:K231"/>
    <mergeCell ref="B228:F228"/>
    <mergeCell ref="G228:H228"/>
    <mergeCell ref="J228:K228"/>
    <mergeCell ref="B229:F229"/>
    <mergeCell ref="G229:H229"/>
    <mergeCell ref="J229:K229"/>
    <mergeCell ref="B238:L238"/>
    <mergeCell ref="B239:F239"/>
    <mergeCell ref="G239:H239"/>
    <mergeCell ref="J239:K239"/>
    <mergeCell ref="B240:F240"/>
    <mergeCell ref="G240:H240"/>
    <mergeCell ref="J240:K240"/>
    <mergeCell ref="B236:F236"/>
    <mergeCell ref="G236:H236"/>
    <mergeCell ref="J236:K236"/>
    <mergeCell ref="B237:F237"/>
    <mergeCell ref="G237:H237"/>
    <mergeCell ref="J237:K237"/>
    <mergeCell ref="B234:F234"/>
    <mergeCell ref="G234:H234"/>
    <mergeCell ref="J234:K234"/>
    <mergeCell ref="B235:F235"/>
    <mergeCell ref="G235:H235"/>
    <mergeCell ref="J235:K235"/>
    <mergeCell ref="B245:F245"/>
    <mergeCell ref="G245:H245"/>
    <mergeCell ref="J245:K245"/>
    <mergeCell ref="B246:F246"/>
    <mergeCell ref="G246:H246"/>
    <mergeCell ref="J246:K246"/>
    <mergeCell ref="B243:F243"/>
    <mergeCell ref="G243:H243"/>
    <mergeCell ref="J243:K243"/>
    <mergeCell ref="B244:F244"/>
    <mergeCell ref="G244:H244"/>
    <mergeCell ref="J244:K244"/>
    <mergeCell ref="B241:F241"/>
    <mergeCell ref="G241:H241"/>
    <mergeCell ref="J241:K241"/>
    <mergeCell ref="B242:F242"/>
    <mergeCell ref="G242:H242"/>
    <mergeCell ref="J242:K242"/>
    <mergeCell ref="B251:F251"/>
    <mergeCell ref="G251:H251"/>
    <mergeCell ref="J251:K251"/>
    <mergeCell ref="B252:F252"/>
    <mergeCell ref="G252:H252"/>
    <mergeCell ref="J252:K252"/>
    <mergeCell ref="B249:F249"/>
    <mergeCell ref="G249:H249"/>
    <mergeCell ref="J249:K249"/>
    <mergeCell ref="B250:F250"/>
    <mergeCell ref="G250:H250"/>
    <mergeCell ref="J250:K250"/>
    <mergeCell ref="B247:F247"/>
    <mergeCell ref="G247:H247"/>
    <mergeCell ref="J247:K247"/>
    <mergeCell ref="B248:F248"/>
    <mergeCell ref="G248:H248"/>
    <mergeCell ref="J248:K248"/>
    <mergeCell ref="B257:F257"/>
    <mergeCell ref="G257:H257"/>
    <mergeCell ref="J257:K257"/>
    <mergeCell ref="B258:F258"/>
    <mergeCell ref="G258:H258"/>
    <mergeCell ref="J258:K258"/>
    <mergeCell ref="B255:F255"/>
    <mergeCell ref="G255:H255"/>
    <mergeCell ref="J255:K255"/>
    <mergeCell ref="B256:F256"/>
    <mergeCell ref="G256:H256"/>
    <mergeCell ref="J256:K256"/>
    <mergeCell ref="B253:F253"/>
    <mergeCell ref="G253:H253"/>
    <mergeCell ref="J253:K253"/>
    <mergeCell ref="B254:F254"/>
    <mergeCell ref="G254:H254"/>
    <mergeCell ref="J254:K254"/>
    <mergeCell ref="B263:F263"/>
    <mergeCell ref="G263:H263"/>
    <mergeCell ref="J263:K263"/>
    <mergeCell ref="B264:F264"/>
    <mergeCell ref="G264:H264"/>
    <mergeCell ref="J264:K264"/>
    <mergeCell ref="B261:F261"/>
    <mergeCell ref="G261:H261"/>
    <mergeCell ref="J261:K261"/>
    <mergeCell ref="B262:F262"/>
    <mergeCell ref="G262:H262"/>
    <mergeCell ref="J262:K262"/>
    <mergeCell ref="B259:F259"/>
    <mergeCell ref="G259:H259"/>
    <mergeCell ref="J259:K259"/>
    <mergeCell ref="B260:F260"/>
    <mergeCell ref="G260:H260"/>
    <mergeCell ref="J260:K260"/>
    <mergeCell ref="B269:F269"/>
    <mergeCell ref="G269:H269"/>
    <mergeCell ref="J269:K269"/>
    <mergeCell ref="B270:F270"/>
    <mergeCell ref="G270:H270"/>
    <mergeCell ref="J270:K270"/>
    <mergeCell ref="B267:F267"/>
    <mergeCell ref="G267:H267"/>
    <mergeCell ref="J267:K267"/>
    <mergeCell ref="B268:F268"/>
    <mergeCell ref="G268:H268"/>
    <mergeCell ref="J268:K268"/>
    <mergeCell ref="B265:F265"/>
    <mergeCell ref="G265:H265"/>
    <mergeCell ref="J265:K265"/>
    <mergeCell ref="B266:F266"/>
    <mergeCell ref="G266:H266"/>
    <mergeCell ref="J266:K266"/>
    <mergeCell ref="B275:F275"/>
    <mergeCell ref="G275:H275"/>
    <mergeCell ref="J275:K275"/>
    <mergeCell ref="B276:F276"/>
    <mergeCell ref="G276:H276"/>
    <mergeCell ref="J276:K276"/>
    <mergeCell ref="B273:F273"/>
    <mergeCell ref="G273:H273"/>
    <mergeCell ref="J273:K273"/>
    <mergeCell ref="B274:F274"/>
    <mergeCell ref="G274:H274"/>
    <mergeCell ref="J274:K274"/>
    <mergeCell ref="B271:F271"/>
    <mergeCell ref="G271:H271"/>
    <mergeCell ref="J271:K271"/>
    <mergeCell ref="B272:F272"/>
    <mergeCell ref="G272:H272"/>
    <mergeCell ref="J272:K272"/>
    <mergeCell ref="B281:F281"/>
    <mergeCell ref="G281:H281"/>
    <mergeCell ref="J281:K281"/>
    <mergeCell ref="B282:F282"/>
    <mergeCell ref="G282:H282"/>
    <mergeCell ref="J282:K282"/>
    <mergeCell ref="B279:F279"/>
    <mergeCell ref="G279:H279"/>
    <mergeCell ref="J279:K279"/>
    <mergeCell ref="B280:F280"/>
    <mergeCell ref="G280:H280"/>
    <mergeCell ref="J280:K280"/>
    <mergeCell ref="B277:F277"/>
    <mergeCell ref="G277:H277"/>
    <mergeCell ref="J277:K277"/>
    <mergeCell ref="B278:F278"/>
    <mergeCell ref="G278:H278"/>
    <mergeCell ref="J278:K278"/>
    <mergeCell ref="B287:F287"/>
    <mergeCell ref="G287:H287"/>
    <mergeCell ref="J287:K287"/>
    <mergeCell ref="B288:F288"/>
    <mergeCell ref="G288:H288"/>
    <mergeCell ref="J288:K288"/>
    <mergeCell ref="B285:F285"/>
    <mergeCell ref="G285:H285"/>
    <mergeCell ref="J285:K285"/>
    <mergeCell ref="B286:F286"/>
    <mergeCell ref="G286:H286"/>
    <mergeCell ref="J286:K286"/>
    <mergeCell ref="B283:F283"/>
    <mergeCell ref="G283:H283"/>
    <mergeCell ref="J283:K283"/>
    <mergeCell ref="B284:F284"/>
    <mergeCell ref="G284:H284"/>
    <mergeCell ref="J284:K284"/>
    <mergeCell ref="B293:F293"/>
    <mergeCell ref="G293:H293"/>
    <mergeCell ref="J293:K293"/>
    <mergeCell ref="B294:F294"/>
    <mergeCell ref="G294:H294"/>
    <mergeCell ref="J294:K294"/>
    <mergeCell ref="B291:F291"/>
    <mergeCell ref="G291:H291"/>
    <mergeCell ref="J291:K291"/>
    <mergeCell ref="B292:F292"/>
    <mergeCell ref="G292:H292"/>
    <mergeCell ref="J292:K292"/>
    <mergeCell ref="B289:F289"/>
    <mergeCell ref="G289:H289"/>
    <mergeCell ref="J289:K289"/>
    <mergeCell ref="B290:F290"/>
    <mergeCell ref="G290:H290"/>
    <mergeCell ref="J290:K290"/>
    <mergeCell ref="B299:F299"/>
    <mergeCell ref="G299:H299"/>
    <mergeCell ref="J299:K299"/>
    <mergeCell ref="B300:F300"/>
    <mergeCell ref="G300:H300"/>
    <mergeCell ref="J300:K300"/>
    <mergeCell ref="B297:F297"/>
    <mergeCell ref="G297:H297"/>
    <mergeCell ref="J297:K297"/>
    <mergeCell ref="B298:F298"/>
    <mergeCell ref="G298:H298"/>
    <mergeCell ref="J298:K298"/>
    <mergeCell ref="B295:F295"/>
    <mergeCell ref="G295:H295"/>
    <mergeCell ref="J295:K295"/>
    <mergeCell ref="B296:F296"/>
    <mergeCell ref="G296:H296"/>
    <mergeCell ref="J296:K296"/>
    <mergeCell ref="B305:F305"/>
    <mergeCell ref="G305:H305"/>
    <mergeCell ref="J305:K305"/>
    <mergeCell ref="B306:F306"/>
    <mergeCell ref="G306:H306"/>
    <mergeCell ref="J306:K306"/>
    <mergeCell ref="B303:F303"/>
    <mergeCell ref="G303:H303"/>
    <mergeCell ref="J303:K303"/>
    <mergeCell ref="B304:F304"/>
    <mergeCell ref="G304:H304"/>
    <mergeCell ref="J304:K304"/>
    <mergeCell ref="B301:F301"/>
    <mergeCell ref="G301:H301"/>
    <mergeCell ref="J301:K301"/>
    <mergeCell ref="B302:F302"/>
    <mergeCell ref="G302:H302"/>
    <mergeCell ref="J302:K302"/>
    <mergeCell ref="B311:F311"/>
    <mergeCell ref="G311:H311"/>
    <mergeCell ref="J311:K311"/>
    <mergeCell ref="B312:F312"/>
    <mergeCell ref="G312:H312"/>
    <mergeCell ref="J312:K312"/>
    <mergeCell ref="B309:F309"/>
    <mergeCell ref="G309:H309"/>
    <mergeCell ref="J309:K309"/>
    <mergeCell ref="B310:F310"/>
    <mergeCell ref="G310:H310"/>
    <mergeCell ref="J310:K310"/>
    <mergeCell ref="B307:F307"/>
    <mergeCell ref="G307:H307"/>
    <mergeCell ref="J307:K307"/>
    <mergeCell ref="B308:F308"/>
    <mergeCell ref="G308:H308"/>
    <mergeCell ref="J308:K308"/>
    <mergeCell ref="B317:F317"/>
    <mergeCell ref="G317:H317"/>
    <mergeCell ref="J317:K317"/>
    <mergeCell ref="B318:F318"/>
    <mergeCell ref="G318:H318"/>
    <mergeCell ref="J318:K318"/>
    <mergeCell ref="B315:F315"/>
    <mergeCell ref="G315:H315"/>
    <mergeCell ref="J315:K315"/>
    <mergeCell ref="B316:F316"/>
    <mergeCell ref="G316:H316"/>
    <mergeCell ref="J316:K316"/>
    <mergeCell ref="B313:F313"/>
    <mergeCell ref="G313:H313"/>
    <mergeCell ref="J313:K313"/>
    <mergeCell ref="B314:F314"/>
    <mergeCell ref="G314:H314"/>
    <mergeCell ref="J314:K314"/>
    <mergeCell ref="B323:F323"/>
    <mergeCell ref="G323:H323"/>
    <mergeCell ref="J323:K323"/>
    <mergeCell ref="B324:F324"/>
    <mergeCell ref="G324:H324"/>
    <mergeCell ref="J324:K324"/>
    <mergeCell ref="B321:F321"/>
    <mergeCell ref="G321:H321"/>
    <mergeCell ref="J321:K321"/>
    <mergeCell ref="B322:F322"/>
    <mergeCell ref="G322:H322"/>
    <mergeCell ref="J322:K322"/>
    <mergeCell ref="B319:F319"/>
    <mergeCell ref="G319:H319"/>
    <mergeCell ref="J319:K319"/>
    <mergeCell ref="B320:F320"/>
    <mergeCell ref="G320:H320"/>
    <mergeCell ref="J320:K320"/>
    <mergeCell ref="B329:F329"/>
    <mergeCell ref="G329:H329"/>
    <mergeCell ref="J329:K329"/>
    <mergeCell ref="B330:F330"/>
    <mergeCell ref="G330:H330"/>
    <mergeCell ref="J330:K330"/>
    <mergeCell ref="B327:F327"/>
    <mergeCell ref="G327:H327"/>
    <mergeCell ref="J327:K327"/>
    <mergeCell ref="B328:F328"/>
    <mergeCell ref="G328:H328"/>
    <mergeCell ref="J328:K328"/>
    <mergeCell ref="B325:F325"/>
    <mergeCell ref="G325:H325"/>
    <mergeCell ref="J325:K325"/>
    <mergeCell ref="B326:F326"/>
    <mergeCell ref="G326:H326"/>
    <mergeCell ref="J326:K326"/>
    <mergeCell ref="B335:F335"/>
    <mergeCell ref="G335:H335"/>
    <mergeCell ref="J335:K335"/>
    <mergeCell ref="B336:F336"/>
    <mergeCell ref="G336:H336"/>
    <mergeCell ref="J336:K336"/>
    <mergeCell ref="B333:F333"/>
    <mergeCell ref="G333:H333"/>
    <mergeCell ref="J333:K333"/>
    <mergeCell ref="B334:F334"/>
    <mergeCell ref="G334:H334"/>
    <mergeCell ref="J334:K334"/>
    <mergeCell ref="B331:F331"/>
    <mergeCell ref="G331:H331"/>
    <mergeCell ref="J331:K331"/>
    <mergeCell ref="B332:F332"/>
    <mergeCell ref="G332:H332"/>
    <mergeCell ref="J332:K332"/>
    <mergeCell ref="B341:F341"/>
    <mergeCell ref="G341:H341"/>
    <mergeCell ref="J341:K341"/>
    <mergeCell ref="B342:F342"/>
    <mergeCell ref="G342:H342"/>
    <mergeCell ref="J342:K342"/>
    <mergeCell ref="B339:F339"/>
    <mergeCell ref="G339:H339"/>
    <mergeCell ref="J339:K339"/>
    <mergeCell ref="B340:F340"/>
    <mergeCell ref="G340:H340"/>
    <mergeCell ref="J340:K340"/>
    <mergeCell ref="B337:F337"/>
    <mergeCell ref="G337:H337"/>
    <mergeCell ref="J337:K337"/>
    <mergeCell ref="B338:F338"/>
    <mergeCell ref="G338:H338"/>
    <mergeCell ref="J338:K338"/>
    <mergeCell ref="B347:F347"/>
    <mergeCell ref="G347:H347"/>
    <mergeCell ref="J347:K347"/>
    <mergeCell ref="B348:F348"/>
    <mergeCell ref="G348:H348"/>
    <mergeCell ref="J348:K348"/>
    <mergeCell ref="B345:F345"/>
    <mergeCell ref="G345:H345"/>
    <mergeCell ref="J345:K345"/>
    <mergeCell ref="B346:F346"/>
    <mergeCell ref="G346:H346"/>
    <mergeCell ref="J346:K346"/>
    <mergeCell ref="B343:F343"/>
    <mergeCell ref="G343:H343"/>
    <mergeCell ref="J343:K343"/>
    <mergeCell ref="B344:F344"/>
    <mergeCell ref="G344:H344"/>
    <mergeCell ref="J344:K344"/>
    <mergeCell ref="B353:F353"/>
    <mergeCell ref="G353:H353"/>
    <mergeCell ref="J353:K353"/>
    <mergeCell ref="B354:F354"/>
    <mergeCell ref="G354:H354"/>
    <mergeCell ref="J354:K354"/>
    <mergeCell ref="B351:F351"/>
    <mergeCell ref="G351:H351"/>
    <mergeCell ref="J351:K351"/>
    <mergeCell ref="B352:F352"/>
    <mergeCell ref="G352:H352"/>
    <mergeCell ref="J352:K352"/>
    <mergeCell ref="B349:F349"/>
    <mergeCell ref="G349:H349"/>
    <mergeCell ref="J349:K349"/>
    <mergeCell ref="B350:F350"/>
    <mergeCell ref="G350:H350"/>
    <mergeCell ref="J350:K350"/>
    <mergeCell ref="B359:F359"/>
    <mergeCell ref="G359:H359"/>
    <mergeCell ref="J359:K359"/>
    <mergeCell ref="B360:F360"/>
    <mergeCell ref="G360:H360"/>
    <mergeCell ref="J360:K360"/>
    <mergeCell ref="B357:F357"/>
    <mergeCell ref="G357:H357"/>
    <mergeCell ref="J357:K357"/>
    <mergeCell ref="B358:F358"/>
    <mergeCell ref="G358:H358"/>
    <mergeCell ref="J358:K358"/>
    <mergeCell ref="B355:F355"/>
    <mergeCell ref="G355:H355"/>
    <mergeCell ref="J355:K355"/>
    <mergeCell ref="B356:F356"/>
    <mergeCell ref="G356:H356"/>
    <mergeCell ref="J356:K356"/>
    <mergeCell ref="B365:F365"/>
    <mergeCell ref="G365:H365"/>
    <mergeCell ref="J365:K365"/>
    <mergeCell ref="B366:F366"/>
    <mergeCell ref="G366:H366"/>
    <mergeCell ref="J366:K366"/>
    <mergeCell ref="B363:F363"/>
    <mergeCell ref="G363:H363"/>
    <mergeCell ref="J363:K363"/>
    <mergeCell ref="B364:F364"/>
    <mergeCell ref="G364:H364"/>
    <mergeCell ref="J364:K364"/>
    <mergeCell ref="B361:F361"/>
    <mergeCell ref="G361:H361"/>
    <mergeCell ref="J361:K361"/>
    <mergeCell ref="B362:F362"/>
    <mergeCell ref="G362:H362"/>
    <mergeCell ref="J362:K362"/>
    <mergeCell ref="B371:F371"/>
    <mergeCell ref="G371:H371"/>
    <mergeCell ref="J371:K371"/>
    <mergeCell ref="B372:F372"/>
    <mergeCell ref="G372:H372"/>
    <mergeCell ref="J372:K372"/>
    <mergeCell ref="B369:F369"/>
    <mergeCell ref="G369:H369"/>
    <mergeCell ref="J369:K369"/>
    <mergeCell ref="B370:F370"/>
    <mergeCell ref="G370:H370"/>
    <mergeCell ref="J370:K370"/>
    <mergeCell ref="B367:F367"/>
    <mergeCell ref="G367:H367"/>
    <mergeCell ref="J367:K367"/>
    <mergeCell ref="B368:F368"/>
    <mergeCell ref="G368:H368"/>
    <mergeCell ref="J368:K368"/>
    <mergeCell ref="B377:F377"/>
    <mergeCell ref="G377:H377"/>
    <mergeCell ref="J377:K377"/>
    <mergeCell ref="B378:F378"/>
    <mergeCell ref="G378:H378"/>
    <mergeCell ref="J378:K378"/>
    <mergeCell ref="B375:F375"/>
    <mergeCell ref="G375:H375"/>
    <mergeCell ref="J375:K375"/>
    <mergeCell ref="B376:F376"/>
    <mergeCell ref="G376:H376"/>
    <mergeCell ref="J376:K376"/>
    <mergeCell ref="B373:F373"/>
    <mergeCell ref="G373:H373"/>
    <mergeCell ref="J373:K373"/>
    <mergeCell ref="B374:F374"/>
    <mergeCell ref="G374:H374"/>
    <mergeCell ref="J374:K374"/>
    <mergeCell ref="B383:F383"/>
    <mergeCell ref="G383:H383"/>
    <mergeCell ref="J383:K383"/>
    <mergeCell ref="B384:F384"/>
    <mergeCell ref="G384:H384"/>
    <mergeCell ref="J384:K384"/>
    <mergeCell ref="B381:F381"/>
    <mergeCell ref="G381:H381"/>
    <mergeCell ref="J381:K381"/>
    <mergeCell ref="B382:F382"/>
    <mergeCell ref="G382:H382"/>
    <mergeCell ref="J382:K382"/>
    <mergeCell ref="B379:F379"/>
    <mergeCell ref="G379:H379"/>
    <mergeCell ref="J379:K379"/>
    <mergeCell ref="B380:F380"/>
    <mergeCell ref="G380:H380"/>
    <mergeCell ref="J380:K380"/>
    <mergeCell ref="B389:F389"/>
    <mergeCell ref="G389:H389"/>
    <mergeCell ref="J389:K389"/>
    <mergeCell ref="B390:F390"/>
    <mergeCell ref="G390:H390"/>
    <mergeCell ref="J390:K390"/>
    <mergeCell ref="B387:F387"/>
    <mergeCell ref="G387:H387"/>
    <mergeCell ref="J387:K387"/>
    <mergeCell ref="B388:F388"/>
    <mergeCell ref="G388:H388"/>
    <mergeCell ref="J388:K388"/>
    <mergeCell ref="B385:F385"/>
    <mergeCell ref="G385:H385"/>
    <mergeCell ref="J385:K385"/>
    <mergeCell ref="B386:F386"/>
    <mergeCell ref="G386:H386"/>
    <mergeCell ref="J386:K386"/>
    <mergeCell ref="B395:F395"/>
    <mergeCell ref="G395:H395"/>
    <mergeCell ref="J395:K395"/>
    <mergeCell ref="B396:F396"/>
    <mergeCell ref="G396:H396"/>
    <mergeCell ref="J396:K396"/>
    <mergeCell ref="B393:F393"/>
    <mergeCell ref="G393:H393"/>
    <mergeCell ref="J393:K393"/>
    <mergeCell ref="B394:F394"/>
    <mergeCell ref="G394:H394"/>
    <mergeCell ref="J394:K394"/>
    <mergeCell ref="B391:F391"/>
    <mergeCell ref="G391:H391"/>
    <mergeCell ref="J391:K391"/>
    <mergeCell ref="B392:F392"/>
    <mergeCell ref="G392:H392"/>
    <mergeCell ref="J392:K392"/>
    <mergeCell ref="B401:F401"/>
    <mergeCell ref="G401:H401"/>
    <mergeCell ref="J401:K401"/>
    <mergeCell ref="B402:F402"/>
    <mergeCell ref="G402:H402"/>
    <mergeCell ref="J402:K402"/>
    <mergeCell ref="B399:F399"/>
    <mergeCell ref="G399:H399"/>
    <mergeCell ref="J399:K399"/>
    <mergeCell ref="B400:F400"/>
    <mergeCell ref="G400:H400"/>
    <mergeCell ref="J400:K400"/>
    <mergeCell ref="B397:F397"/>
    <mergeCell ref="G397:H397"/>
    <mergeCell ref="J397:K397"/>
    <mergeCell ref="B398:F398"/>
    <mergeCell ref="G398:H398"/>
    <mergeCell ref="J398:K398"/>
    <mergeCell ref="B407:F407"/>
    <mergeCell ref="G407:H407"/>
    <mergeCell ref="J407:K407"/>
    <mergeCell ref="B408:F408"/>
    <mergeCell ref="G408:H408"/>
    <mergeCell ref="J408:K408"/>
    <mergeCell ref="B405:F405"/>
    <mergeCell ref="G405:H405"/>
    <mergeCell ref="J405:K405"/>
    <mergeCell ref="B406:F406"/>
    <mergeCell ref="G406:H406"/>
    <mergeCell ref="J406:K406"/>
    <mergeCell ref="B403:F403"/>
    <mergeCell ref="G403:H403"/>
    <mergeCell ref="J403:K403"/>
    <mergeCell ref="B404:F404"/>
    <mergeCell ref="G404:H404"/>
    <mergeCell ref="J404:K404"/>
    <mergeCell ref="B413:F413"/>
    <mergeCell ref="G413:H413"/>
    <mergeCell ref="J413:K413"/>
    <mergeCell ref="B414:F414"/>
    <mergeCell ref="G414:H414"/>
    <mergeCell ref="J414:K414"/>
    <mergeCell ref="B411:F411"/>
    <mergeCell ref="G411:H411"/>
    <mergeCell ref="J411:K411"/>
    <mergeCell ref="B412:F412"/>
    <mergeCell ref="G412:H412"/>
    <mergeCell ref="J412:K412"/>
    <mergeCell ref="B409:F409"/>
    <mergeCell ref="G409:H409"/>
    <mergeCell ref="J409:K409"/>
    <mergeCell ref="B410:F410"/>
    <mergeCell ref="G410:H410"/>
    <mergeCell ref="J410:K410"/>
    <mergeCell ref="B419:F419"/>
    <mergeCell ref="G419:H419"/>
    <mergeCell ref="J419:K419"/>
    <mergeCell ref="B420:F420"/>
    <mergeCell ref="G420:H420"/>
    <mergeCell ref="J420:K420"/>
    <mergeCell ref="B417:F417"/>
    <mergeCell ref="G417:H417"/>
    <mergeCell ref="J417:K417"/>
    <mergeCell ref="B418:F418"/>
    <mergeCell ref="G418:H418"/>
    <mergeCell ref="J418:K418"/>
    <mergeCell ref="B415:F415"/>
    <mergeCell ref="G415:H415"/>
    <mergeCell ref="J415:K415"/>
    <mergeCell ref="B416:F416"/>
    <mergeCell ref="G416:H416"/>
    <mergeCell ref="J416:K416"/>
    <mergeCell ref="B425:F425"/>
    <mergeCell ref="G425:H425"/>
    <mergeCell ref="J425:K425"/>
    <mergeCell ref="B426:F426"/>
    <mergeCell ref="G426:H426"/>
    <mergeCell ref="J426:K426"/>
    <mergeCell ref="B423:F423"/>
    <mergeCell ref="G423:H423"/>
    <mergeCell ref="J423:K423"/>
    <mergeCell ref="B424:F424"/>
    <mergeCell ref="G424:H424"/>
    <mergeCell ref="J424:K424"/>
    <mergeCell ref="B421:F421"/>
    <mergeCell ref="G421:H421"/>
    <mergeCell ref="J421:K421"/>
    <mergeCell ref="B422:F422"/>
    <mergeCell ref="G422:H422"/>
    <mergeCell ref="J422:K422"/>
    <mergeCell ref="B431:F431"/>
    <mergeCell ref="G431:H431"/>
    <mergeCell ref="J431:K431"/>
    <mergeCell ref="B432:F432"/>
    <mergeCell ref="G432:H432"/>
    <mergeCell ref="J432:K432"/>
    <mergeCell ref="B429:F429"/>
    <mergeCell ref="G429:H429"/>
    <mergeCell ref="J429:K429"/>
    <mergeCell ref="B430:F430"/>
    <mergeCell ref="G430:H430"/>
    <mergeCell ref="J430:K430"/>
    <mergeCell ref="B427:F427"/>
    <mergeCell ref="G427:H427"/>
    <mergeCell ref="J427:K427"/>
    <mergeCell ref="B428:F428"/>
    <mergeCell ref="G428:H428"/>
    <mergeCell ref="J428:K428"/>
    <mergeCell ref="B437:F437"/>
    <mergeCell ref="G437:H437"/>
    <mergeCell ref="J437:K437"/>
    <mergeCell ref="B438:F438"/>
    <mergeCell ref="G438:H438"/>
    <mergeCell ref="J438:K438"/>
    <mergeCell ref="B435:F435"/>
    <mergeCell ref="G435:H435"/>
    <mergeCell ref="J435:K435"/>
    <mergeCell ref="B436:F436"/>
    <mergeCell ref="G436:H436"/>
    <mergeCell ref="J436:K436"/>
    <mergeCell ref="B433:F433"/>
    <mergeCell ref="G433:H433"/>
    <mergeCell ref="J433:K433"/>
    <mergeCell ref="B434:F434"/>
    <mergeCell ref="G434:H434"/>
    <mergeCell ref="J434:K434"/>
    <mergeCell ref="B443:F443"/>
    <mergeCell ref="G443:H443"/>
    <mergeCell ref="J443:K443"/>
    <mergeCell ref="B444:F444"/>
    <mergeCell ref="G444:H444"/>
    <mergeCell ref="J444:K444"/>
    <mergeCell ref="B441:F441"/>
    <mergeCell ref="G441:H441"/>
    <mergeCell ref="J441:K441"/>
    <mergeCell ref="B442:F442"/>
    <mergeCell ref="G442:H442"/>
    <mergeCell ref="J442:K442"/>
    <mergeCell ref="B439:F439"/>
    <mergeCell ref="G439:H439"/>
    <mergeCell ref="J439:K439"/>
    <mergeCell ref="B440:F440"/>
    <mergeCell ref="G440:H440"/>
    <mergeCell ref="J440:K440"/>
    <mergeCell ref="B449:F449"/>
    <mergeCell ref="G449:H449"/>
    <mergeCell ref="J449:K449"/>
    <mergeCell ref="B450:F450"/>
    <mergeCell ref="G450:H450"/>
    <mergeCell ref="J450:K450"/>
    <mergeCell ref="B447:F447"/>
    <mergeCell ref="G447:H447"/>
    <mergeCell ref="J447:K447"/>
    <mergeCell ref="B448:F448"/>
    <mergeCell ref="G448:H448"/>
    <mergeCell ref="J448:K448"/>
    <mergeCell ref="B445:F445"/>
    <mergeCell ref="G445:H445"/>
    <mergeCell ref="J445:K445"/>
    <mergeCell ref="B446:F446"/>
    <mergeCell ref="G446:H446"/>
    <mergeCell ref="J446:K446"/>
    <mergeCell ref="B455:F455"/>
    <mergeCell ref="G455:H455"/>
    <mergeCell ref="J455:K455"/>
    <mergeCell ref="B456:F456"/>
    <mergeCell ref="G456:H456"/>
    <mergeCell ref="J456:K456"/>
    <mergeCell ref="B453:F453"/>
    <mergeCell ref="G453:H453"/>
    <mergeCell ref="J453:K453"/>
    <mergeCell ref="B454:F454"/>
    <mergeCell ref="G454:H454"/>
    <mergeCell ref="J454:K454"/>
    <mergeCell ref="B451:F451"/>
    <mergeCell ref="G451:H451"/>
    <mergeCell ref="J451:K451"/>
    <mergeCell ref="B452:F452"/>
    <mergeCell ref="G452:H452"/>
    <mergeCell ref="J452:K452"/>
    <mergeCell ref="B461:F461"/>
    <mergeCell ref="G461:H461"/>
    <mergeCell ref="J461:K461"/>
    <mergeCell ref="B462:F462"/>
    <mergeCell ref="G462:H462"/>
    <mergeCell ref="J462:K462"/>
    <mergeCell ref="B459:F459"/>
    <mergeCell ref="G459:H459"/>
    <mergeCell ref="J459:K459"/>
    <mergeCell ref="B460:F460"/>
    <mergeCell ref="G460:H460"/>
    <mergeCell ref="J460:K460"/>
    <mergeCell ref="B457:F457"/>
    <mergeCell ref="G457:H457"/>
    <mergeCell ref="J457:K457"/>
    <mergeCell ref="B458:F458"/>
    <mergeCell ref="G458:H458"/>
    <mergeCell ref="J458:K458"/>
    <mergeCell ref="B467:F467"/>
    <mergeCell ref="G467:H467"/>
    <mergeCell ref="J467:K467"/>
    <mergeCell ref="B468:F468"/>
    <mergeCell ref="G468:H468"/>
    <mergeCell ref="J468:K468"/>
    <mergeCell ref="B465:F465"/>
    <mergeCell ref="G465:H465"/>
    <mergeCell ref="J465:K465"/>
    <mergeCell ref="B466:F466"/>
    <mergeCell ref="G466:H466"/>
    <mergeCell ref="J466:K466"/>
    <mergeCell ref="B463:F463"/>
    <mergeCell ref="G463:H463"/>
    <mergeCell ref="J463:K463"/>
    <mergeCell ref="B464:F464"/>
    <mergeCell ref="G464:H464"/>
    <mergeCell ref="J464:K464"/>
    <mergeCell ref="B473:F473"/>
    <mergeCell ref="G473:H473"/>
    <mergeCell ref="J473:K473"/>
    <mergeCell ref="B474:F474"/>
    <mergeCell ref="G474:H474"/>
    <mergeCell ref="J474:K474"/>
    <mergeCell ref="B471:F471"/>
    <mergeCell ref="G471:H471"/>
    <mergeCell ref="J471:K471"/>
    <mergeCell ref="B472:F472"/>
    <mergeCell ref="G472:H472"/>
    <mergeCell ref="J472:K472"/>
    <mergeCell ref="B469:F469"/>
    <mergeCell ref="G469:H469"/>
    <mergeCell ref="J469:K469"/>
    <mergeCell ref="B470:F470"/>
    <mergeCell ref="G470:H470"/>
    <mergeCell ref="J470:K470"/>
    <mergeCell ref="B479:F479"/>
    <mergeCell ref="G479:H479"/>
    <mergeCell ref="J479:K479"/>
    <mergeCell ref="B480:F480"/>
    <mergeCell ref="G480:H480"/>
    <mergeCell ref="J480:K480"/>
    <mergeCell ref="B477:F477"/>
    <mergeCell ref="G477:H477"/>
    <mergeCell ref="J477:K477"/>
    <mergeCell ref="B478:F478"/>
    <mergeCell ref="G478:H478"/>
    <mergeCell ref="J478:K478"/>
    <mergeCell ref="B475:F475"/>
    <mergeCell ref="G475:H475"/>
    <mergeCell ref="J475:K475"/>
    <mergeCell ref="B476:F476"/>
    <mergeCell ref="G476:H476"/>
    <mergeCell ref="J476:K476"/>
    <mergeCell ref="B485:F485"/>
    <mergeCell ref="G485:H485"/>
    <mergeCell ref="J485:K485"/>
    <mergeCell ref="B486:F486"/>
    <mergeCell ref="G486:H486"/>
    <mergeCell ref="J486:K486"/>
    <mergeCell ref="B483:F483"/>
    <mergeCell ref="G483:H483"/>
    <mergeCell ref="J483:K483"/>
    <mergeCell ref="B484:F484"/>
    <mergeCell ref="G484:H484"/>
    <mergeCell ref="J484:K484"/>
    <mergeCell ref="B481:F481"/>
    <mergeCell ref="G481:H481"/>
    <mergeCell ref="J481:K481"/>
    <mergeCell ref="B482:F482"/>
    <mergeCell ref="G482:H482"/>
    <mergeCell ref="J482:K482"/>
    <mergeCell ref="B491:F491"/>
    <mergeCell ref="G491:H491"/>
    <mergeCell ref="J491:K491"/>
    <mergeCell ref="B492:F492"/>
    <mergeCell ref="G492:H492"/>
    <mergeCell ref="J492:K492"/>
    <mergeCell ref="B489:F489"/>
    <mergeCell ref="G489:H489"/>
    <mergeCell ref="J489:K489"/>
    <mergeCell ref="B490:F490"/>
    <mergeCell ref="G490:H490"/>
    <mergeCell ref="J490:K490"/>
    <mergeCell ref="B487:F487"/>
    <mergeCell ref="G487:H487"/>
    <mergeCell ref="J487:K487"/>
    <mergeCell ref="B488:F488"/>
    <mergeCell ref="G488:H488"/>
    <mergeCell ref="J488:K488"/>
    <mergeCell ref="B497:F497"/>
    <mergeCell ref="G497:H497"/>
    <mergeCell ref="J497:K497"/>
    <mergeCell ref="B498:F498"/>
    <mergeCell ref="G498:H498"/>
    <mergeCell ref="J498:K498"/>
    <mergeCell ref="B495:F495"/>
    <mergeCell ref="G495:H495"/>
    <mergeCell ref="J495:K495"/>
    <mergeCell ref="B496:F496"/>
    <mergeCell ref="G496:H496"/>
    <mergeCell ref="J496:K496"/>
    <mergeCell ref="B493:F493"/>
    <mergeCell ref="G493:H493"/>
    <mergeCell ref="J493:K493"/>
    <mergeCell ref="B494:F494"/>
    <mergeCell ref="G494:H494"/>
    <mergeCell ref="J494:K494"/>
    <mergeCell ref="B503:F503"/>
    <mergeCell ref="G503:H503"/>
    <mergeCell ref="J503:K503"/>
    <mergeCell ref="B504:F504"/>
    <mergeCell ref="G504:H504"/>
    <mergeCell ref="J504:K504"/>
    <mergeCell ref="B501:F501"/>
    <mergeCell ref="G501:H501"/>
    <mergeCell ref="J501:K501"/>
    <mergeCell ref="B502:F502"/>
    <mergeCell ref="G502:H502"/>
    <mergeCell ref="J502:K502"/>
    <mergeCell ref="B499:F499"/>
    <mergeCell ref="G499:H499"/>
    <mergeCell ref="J499:K499"/>
    <mergeCell ref="B500:F500"/>
    <mergeCell ref="G500:H500"/>
    <mergeCell ref="J500:K500"/>
    <mergeCell ref="B509:F509"/>
    <mergeCell ref="G509:H509"/>
    <mergeCell ref="J509:K509"/>
    <mergeCell ref="B510:F510"/>
    <mergeCell ref="G510:H510"/>
    <mergeCell ref="J510:K510"/>
    <mergeCell ref="B507:F507"/>
    <mergeCell ref="G507:H507"/>
    <mergeCell ref="J507:K507"/>
    <mergeCell ref="B508:F508"/>
    <mergeCell ref="G508:H508"/>
    <mergeCell ref="J508:K508"/>
    <mergeCell ref="B505:F505"/>
    <mergeCell ref="G505:H505"/>
    <mergeCell ref="J505:K505"/>
    <mergeCell ref="B506:F506"/>
    <mergeCell ref="G506:H506"/>
    <mergeCell ref="J506:K506"/>
    <mergeCell ref="B515:F515"/>
    <mergeCell ref="G515:H515"/>
    <mergeCell ref="J515:K515"/>
    <mergeCell ref="B516:F516"/>
    <mergeCell ref="G516:H516"/>
    <mergeCell ref="J516:K516"/>
    <mergeCell ref="B513:F513"/>
    <mergeCell ref="G513:H513"/>
    <mergeCell ref="J513:K513"/>
    <mergeCell ref="B514:F514"/>
    <mergeCell ref="G514:H514"/>
    <mergeCell ref="J514:K514"/>
    <mergeCell ref="B511:F511"/>
    <mergeCell ref="G511:H511"/>
    <mergeCell ref="J511:K511"/>
    <mergeCell ref="B512:F512"/>
    <mergeCell ref="G512:H512"/>
    <mergeCell ref="J512:K512"/>
    <mergeCell ref="B521:F521"/>
    <mergeCell ref="G521:H521"/>
    <mergeCell ref="J521:K521"/>
    <mergeCell ref="B522:F522"/>
    <mergeCell ref="G522:H522"/>
    <mergeCell ref="J522:K522"/>
    <mergeCell ref="B519:F519"/>
    <mergeCell ref="G519:H519"/>
    <mergeCell ref="J519:K519"/>
    <mergeCell ref="B520:F520"/>
    <mergeCell ref="G520:H520"/>
    <mergeCell ref="J520:K520"/>
    <mergeCell ref="B517:F517"/>
    <mergeCell ref="G517:H517"/>
    <mergeCell ref="J517:K517"/>
    <mergeCell ref="B518:F518"/>
    <mergeCell ref="G518:H518"/>
    <mergeCell ref="J518:K518"/>
    <mergeCell ref="B527:F527"/>
    <mergeCell ref="G527:H527"/>
    <mergeCell ref="J527:K527"/>
    <mergeCell ref="B528:F528"/>
    <mergeCell ref="G528:H528"/>
    <mergeCell ref="J528:K528"/>
    <mergeCell ref="B525:F525"/>
    <mergeCell ref="G525:H525"/>
    <mergeCell ref="J525:K525"/>
    <mergeCell ref="B526:F526"/>
    <mergeCell ref="G526:H526"/>
    <mergeCell ref="J526:K526"/>
    <mergeCell ref="B523:F523"/>
    <mergeCell ref="G523:H523"/>
    <mergeCell ref="J523:K523"/>
    <mergeCell ref="B524:F524"/>
    <mergeCell ref="G524:H524"/>
    <mergeCell ref="J524:K524"/>
    <mergeCell ref="B533:F533"/>
    <mergeCell ref="G533:H533"/>
    <mergeCell ref="J533:K533"/>
    <mergeCell ref="B534:F534"/>
    <mergeCell ref="G534:H534"/>
    <mergeCell ref="J534:K534"/>
    <mergeCell ref="B531:F531"/>
    <mergeCell ref="G531:H531"/>
    <mergeCell ref="J531:K531"/>
    <mergeCell ref="B532:F532"/>
    <mergeCell ref="G532:H532"/>
    <mergeCell ref="J532:K532"/>
    <mergeCell ref="B529:F529"/>
    <mergeCell ref="G529:H529"/>
    <mergeCell ref="J529:K529"/>
    <mergeCell ref="B530:F530"/>
    <mergeCell ref="G530:H530"/>
    <mergeCell ref="J530:K530"/>
    <mergeCell ref="B539:F539"/>
    <mergeCell ref="G539:H539"/>
    <mergeCell ref="J539:K539"/>
    <mergeCell ref="B540:F540"/>
    <mergeCell ref="G540:H540"/>
    <mergeCell ref="J540:K540"/>
    <mergeCell ref="B537:F537"/>
    <mergeCell ref="G537:H537"/>
    <mergeCell ref="J537:K537"/>
    <mergeCell ref="B538:F538"/>
    <mergeCell ref="G538:H538"/>
    <mergeCell ref="J538:K538"/>
    <mergeCell ref="B535:F535"/>
    <mergeCell ref="G535:H535"/>
    <mergeCell ref="J535:K535"/>
    <mergeCell ref="B536:F536"/>
    <mergeCell ref="G536:H536"/>
    <mergeCell ref="J536:K536"/>
    <mergeCell ref="B545:F545"/>
    <mergeCell ref="G545:H545"/>
    <mergeCell ref="J545:K545"/>
    <mergeCell ref="B546:F546"/>
    <mergeCell ref="G546:H546"/>
    <mergeCell ref="J546:K546"/>
    <mergeCell ref="B543:F543"/>
    <mergeCell ref="G543:H543"/>
    <mergeCell ref="J543:K543"/>
    <mergeCell ref="B544:F544"/>
    <mergeCell ref="G544:H544"/>
    <mergeCell ref="J544:K544"/>
    <mergeCell ref="B541:F541"/>
    <mergeCell ref="G541:H541"/>
    <mergeCell ref="J541:K541"/>
    <mergeCell ref="B542:F542"/>
    <mergeCell ref="G542:H542"/>
    <mergeCell ref="J542:K542"/>
    <mergeCell ref="B551:F551"/>
    <mergeCell ref="G551:H551"/>
    <mergeCell ref="J551:K551"/>
    <mergeCell ref="B552:F552"/>
    <mergeCell ref="G552:H552"/>
    <mergeCell ref="J552:K552"/>
    <mergeCell ref="B549:F549"/>
    <mergeCell ref="G549:H549"/>
    <mergeCell ref="J549:K549"/>
    <mergeCell ref="B550:F550"/>
    <mergeCell ref="G550:H550"/>
    <mergeCell ref="J550:K550"/>
    <mergeCell ref="B547:F547"/>
    <mergeCell ref="G547:H547"/>
    <mergeCell ref="J547:K547"/>
    <mergeCell ref="B548:F548"/>
    <mergeCell ref="G548:H548"/>
    <mergeCell ref="J548:K548"/>
    <mergeCell ref="B557:F557"/>
    <mergeCell ref="G557:H557"/>
    <mergeCell ref="J557:K557"/>
    <mergeCell ref="B558:F558"/>
    <mergeCell ref="G558:H558"/>
    <mergeCell ref="J558:K558"/>
    <mergeCell ref="B555:F555"/>
    <mergeCell ref="G555:H555"/>
    <mergeCell ref="J555:K555"/>
    <mergeCell ref="B556:F556"/>
    <mergeCell ref="G556:H556"/>
    <mergeCell ref="J556:K556"/>
    <mergeCell ref="B553:F553"/>
    <mergeCell ref="G553:H553"/>
    <mergeCell ref="J553:K553"/>
    <mergeCell ref="B554:F554"/>
    <mergeCell ref="G554:H554"/>
    <mergeCell ref="J554:K554"/>
    <mergeCell ref="B563:F563"/>
    <mergeCell ref="G563:H563"/>
    <mergeCell ref="J563:K563"/>
    <mergeCell ref="B564:F564"/>
    <mergeCell ref="G564:H564"/>
    <mergeCell ref="J564:K564"/>
    <mergeCell ref="B561:F561"/>
    <mergeCell ref="G561:H561"/>
    <mergeCell ref="J561:K561"/>
    <mergeCell ref="B562:F562"/>
    <mergeCell ref="G562:H562"/>
    <mergeCell ref="J562:K562"/>
    <mergeCell ref="B559:F559"/>
    <mergeCell ref="G559:H559"/>
    <mergeCell ref="J559:K559"/>
    <mergeCell ref="B560:F560"/>
    <mergeCell ref="G560:H560"/>
    <mergeCell ref="J560:K560"/>
    <mergeCell ref="B569:F569"/>
    <mergeCell ref="G569:H569"/>
    <mergeCell ref="J569:K569"/>
    <mergeCell ref="B570:F570"/>
    <mergeCell ref="G570:H570"/>
    <mergeCell ref="J570:K570"/>
    <mergeCell ref="B567:F567"/>
    <mergeCell ref="G567:H567"/>
    <mergeCell ref="J567:K567"/>
    <mergeCell ref="B568:F568"/>
    <mergeCell ref="G568:H568"/>
    <mergeCell ref="J568:K568"/>
    <mergeCell ref="B565:F565"/>
    <mergeCell ref="G565:H565"/>
    <mergeCell ref="J565:K565"/>
    <mergeCell ref="B566:F566"/>
    <mergeCell ref="G566:H566"/>
    <mergeCell ref="J566:K566"/>
    <mergeCell ref="B575:F575"/>
    <mergeCell ref="G575:H575"/>
    <mergeCell ref="J575:K575"/>
    <mergeCell ref="B576:F576"/>
    <mergeCell ref="G576:H576"/>
    <mergeCell ref="J576:K576"/>
    <mergeCell ref="B573:F573"/>
    <mergeCell ref="G573:H573"/>
    <mergeCell ref="J573:K573"/>
    <mergeCell ref="B574:F574"/>
    <mergeCell ref="G574:H574"/>
    <mergeCell ref="J574:K574"/>
    <mergeCell ref="B571:F571"/>
    <mergeCell ref="G571:H571"/>
    <mergeCell ref="J571:K571"/>
    <mergeCell ref="B572:F572"/>
    <mergeCell ref="G572:H572"/>
    <mergeCell ref="J572:K572"/>
    <mergeCell ref="B581:F581"/>
    <mergeCell ref="G581:H581"/>
    <mergeCell ref="J581:K581"/>
    <mergeCell ref="B582:F582"/>
    <mergeCell ref="G582:H582"/>
    <mergeCell ref="J582:K582"/>
    <mergeCell ref="B579:F579"/>
    <mergeCell ref="G579:H579"/>
    <mergeCell ref="J579:K579"/>
    <mergeCell ref="B580:F580"/>
    <mergeCell ref="G580:H580"/>
    <mergeCell ref="J580:K580"/>
    <mergeCell ref="B577:F577"/>
    <mergeCell ref="G577:H577"/>
    <mergeCell ref="J577:K577"/>
    <mergeCell ref="B578:F578"/>
    <mergeCell ref="G578:H578"/>
    <mergeCell ref="J578:K578"/>
    <mergeCell ref="B587:F587"/>
    <mergeCell ref="G587:H587"/>
    <mergeCell ref="J587:K587"/>
    <mergeCell ref="B588:F588"/>
    <mergeCell ref="G588:H588"/>
    <mergeCell ref="J588:K588"/>
    <mergeCell ref="B585:F585"/>
    <mergeCell ref="G585:H585"/>
    <mergeCell ref="J585:K585"/>
    <mergeCell ref="B586:F586"/>
    <mergeCell ref="G586:H586"/>
    <mergeCell ref="J586:K586"/>
    <mergeCell ref="B583:F583"/>
    <mergeCell ref="G583:H583"/>
    <mergeCell ref="J583:K583"/>
    <mergeCell ref="B584:F584"/>
    <mergeCell ref="G584:H584"/>
    <mergeCell ref="J584:K584"/>
    <mergeCell ref="B593:F593"/>
    <mergeCell ref="G593:H593"/>
    <mergeCell ref="J593:K593"/>
    <mergeCell ref="B594:F594"/>
    <mergeCell ref="G594:H594"/>
    <mergeCell ref="J594:K594"/>
    <mergeCell ref="B591:F591"/>
    <mergeCell ref="G591:H591"/>
    <mergeCell ref="J591:K591"/>
    <mergeCell ref="B592:F592"/>
    <mergeCell ref="G592:H592"/>
    <mergeCell ref="J592:K592"/>
    <mergeCell ref="B589:F589"/>
    <mergeCell ref="G589:H589"/>
    <mergeCell ref="J589:K589"/>
    <mergeCell ref="B590:F590"/>
    <mergeCell ref="G590:H590"/>
    <mergeCell ref="J590:K590"/>
    <mergeCell ref="B599:F599"/>
    <mergeCell ref="G599:H599"/>
    <mergeCell ref="J599:K599"/>
    <mergeCell ref="B600:F600"/>
    <mergeCell ref="G600:H600"/>
    <mergeCell ref="J600:K600"/>
    <mergeCell ref="B597:F597"/>
    <mergeCell ref="G597:H597"/>
    <mergeCell ref="J597:K597"/>
    <mergeCell ref="B598:F598"/>
    <mergeCell ref="G598:H598"/>
    <mergeCell ref="J598:K598"/>
    <mergeCell ref="B595:F595"/>
    <mergeCell ref="G595:H595"/>
    <mergeCell ref="J595:K595"/>
    <mergeCell ref="B596:F596"/>
    <mergeCell ref="G596:H596"/>
    <mergeCell ref="J596:K596"/>
    <mergeCell ref="B605:F605"/>
    <mergeCell ref="G605:H605"/>
    <mergeCell ref="J605:K605"/>
    <mergeCell ref="B606:F606"/>
    <mergeCell ref="G606:H606"/>
    <mergeCell ref="J606:K606"/>
    <mergeCell ref="B603:F603"/>
    <mergeCell ref="G603:H603"/>
    <mergeCell ref="J603:K603"/>
    <mergeCell ref="B604:F604"/>
    <mergeCell ref="G604:H604"/>
    <mergeCell ref="J604:K604"/>
    <mergeCell ref="B601:F601"/>
    <mergeCell ref="G601:H601"/>
    <mergeCell ref="J601:K601"/>
    <mergeCell ref="B602:F602"/>
    <mergeCell ref="G602:H602"/>
    <mergeCell ref="J602:K602"/>
    <mergeCell ref="B611:F611"/>
    <mergeCell ref="G611:H611"/>
    <mergeCell ref="J611:K611"/>
    <mergeCell ref="B612:F612"/>
    <mergeCell ref="G612:H612"/>
    <mergeCell ref="J612:K612"/>
    <mergeCell ref="B609:F609"/>
    <mergeCell ref="G609:H609"/>
    <mergeCell ref="J609:K609"/>
    <mergeCell ref="B610:F610"/>
    <mergeCell ref="G610:H610"/>
    <mergeCell ref="J610:K610"/>
    <mergeCell ref="B607:F607"/>
    <mergeCell ref="G607:H607"/>
    <mergeCell ref="J607:K607"/>
    <mergeCell ref="B608:F608"/>
    <mergeCell ref="G608:H608"/>
    <mergeCell ref="J608:K608"/>
    <mergeCell ref="B617:F617"/>
    <mergeCell ref="G617:H617"/>
    <mergeCell ref="J617:K617"/>
    <mergeCell ref="B618:F618"/>
    <mergeCell ref="G618:H618"/>
    <mergeCell ref="J618:K618"/>
    <mergeCell ref="B615:F615"/>
    <mergeCell ref="G615:H615"/>
    <mergeCell ref="J615:K615"/>
    <mergeCell ref="B616:F616"/>
    <mergeCell ref="G616:H616"/>
    <mergeCell ref="J616:K616"/>
    <mergeCell ref="B613:F613"/>
    <mergeCell ref="G613:H613"/>
    <mergeCell ref="J613:K613"/>
    <mergeCell ref="B614:F614"/>
    <mergeCell ref="G614:H614"/>
    <mergeCell ref="J614:K614"/>
    <mergeCell ref="B623:F623"/>
    <mergeCell ref="G623:H623"/>
    <mergeCell ref="J623:K623"/>
    <mergeCell ref="B624:F624"/>
    <mergeCell ref="G624:H624"/>
    <mergeCell ref="J624:K624"/>
    <mergeCell ref="B621:F621"/>
    <mergeCell ref="G621:H621"/>
    <mergeCell ref="J621:K621"/>
    <mergeCell ref="B622:F622"/>
    <mergeCell ref="G622:H622"/>
    <mergeCell ref="J622:K622"/>
    <mergeCell ref="B619:F619"/>
    <mergeCell ref="G619:H619"/>
    <mergeCell ref="J619:K619"/>
    <mergeCell ref="B620:F620"/>
    <mergeCell ref="G620:H620"/>
    <mergeCell ref="J620:K620"/>
    <mergeCell ref="B629:F629"/>
    <mergeCell ref="G629:H629"/>
    <mergeCell ref="J629:K629"/>
    <mergeCell ref="B630:F630"/>
    <mergeCell ref="G630:H630"/>
    <mergeCell ref="J630:K630"/>
    <mergeCell ref="B627:F627"/>
    <mergeCell ref="G627:H627"/>
    <mergeCell ref="J627:K627"/>
    <mergeCell ref="B628:F628"/>
    <mergeCell ref="G628:H628"/>
    <mergeCell ref="J628:K628"/>
    <mergeCell ref="B625:F625"/>
    <mergeCell ref="G625:H625"/>
    <mergeCell ref="J625:K625"/>
    <mergeCell ref="B626:F626"/>
    <mergeCell ref="G626:H626"/>
    <mergeCell ref="J626:K626"/>
    <mergeCell ref="B635:F635"/>
    <mergeCell ref="G635:H635"/>
    <mergeCell ref="J635:K635"/>
    <mergeCell ref="B636:F636"/>
    <mergeCell ref="G636:H636"/>
    <mergeCell ref="J636:K636"/>
    <mergeCell ref="B633:F633"/>
    <mergeCell ref="G633:H633"/>
    <mergeCell ref="J633:K633"/>
    <mergeCell ref="B634:F634"/>
    <mergeCell ref="G634:H634"/>
    <mergeCell ref="J634:K634"/>
    <mergeCell ref="B631:F631"/>
    <mergeCell ref="G631:H631"/>
    <mergeCell ref="J631:K631"/>
    <mergeCell ref="B632:F632"/>
    <mergeCell ref="G632:H632"/>
    <mergeCell ref="J632:K632"/>
    <mergeCell ref="B641:F641"/>
    <mergeCell ref="G641:H641"/>
    <mergeCell ref="J641:K641"/>
    <mergeCell ref="B642:F642"/>
    <mergeCell ref="G642:H642"/>
    <mergeCell ref="J642:K642"/>
    <mergeCell ref="B639:F639"/>
    <mergeCell ref="G639:H639"/>
    <mergeCell ref="J639:K639"/>
    <mergeCell ref="B640:F640"/>
    <mergeCell ref="G640:H640"/>
    <mergeCell ref="J640:K640"/>
    <mergeCell ref="B637:F637"/>
    <mergeCell ref="G637:H637"/>
    <mergeCell ref="J637:K637"/>
    <mergeCell ref="B638:F638"/>
    <mergeCell ref="G638:H638"/>
    <mergeCell ref="J638:K638"/>
    <mergeCell ref="B647:F647"/>
    <mergeCell ref="G647:H647"/>
    <mergeCell ref="J647:K647"/>
    <mergeCell ref="B648:F648"/>
    <mergeCell ref="G648:H648"/>
    <mergeCell ref="J648:K648"/>
    <mergeCell ref="B645:F645"/>
    <mergeCell ref="G645:H645"/>
    <mergeCell ref="J645:K645"/>
    <mergeCell ref="B646:F646"/>
    <mergeCell ref="G646:H646"/>
    <mergeCell ref="J646:K646"/>
    <mergeCell ref="B643:F643"/>
    <mergeCell ref="G643:H643"/>
    <mergeCell ref="J643:K643"/>
    <mergeCell ref="B644:F644"/>
    <mergeCell ref="G644:H644"/>
    <mergeCell ref="J644:K644"/>
    <mergeCell ref="B653:F653"/>
    <mergeCell ref="G653:H653"/>
    <mergeCell ref="J653:K653"/>
    <mergeCell ref="B654:F654"/>
    <mergeCell ref="G654:H654"/>
    <mergeCell ref="J654:K654"/>
    <mergeCell ref="B651:F651"/>
    <mergeCell ref="G651:H651"/>
    <mergeCell ref="J651:K651"/>
    <mergeCell ref="B652:F652"/>
    <mergeCell ref="G652:H652"/>
    <mergeCell ref="J652:K652"/>
    <mergeCell ref="B649:F649"/>
    <mergeCell ref="G649:H649"/>
    <mergeCell ref="J649:K649"/>
    <mergeCell ref="B650:F650"/>
    <mergeCell ref="G650:H650"/>
    <mergeCell ref="J650:K650"/>
    <mergeCell ref="B659:F659"/>
    <mergeCell ref="G659:H659"/>
    <mergeCell ref="J659:K659"/>
    <mergeCell ref="B660:F660"/>
    <mergeCell ref="G660:H660"/>
    <mergeCell ref="J660:K660"/>
    <mergeCell ref="B657:F657"/>
    <mergeCell ref="G657:H657"/>
    <mergeCell ref="J657:K657"/>
    <mergeCell ref="B658:F658"/>
    <mergeCell ref="G658:H658"/>
    <mergeCell ref="J658:K658"/>
    <mergeCell ref="B655:F655"/>
    <mergeCell ref="G655:H655"/>
    <mergeCell ref="J655:K655"/>
    <mergeCell ref="B656:F656"/>
    <mergeCell ref="G656:H656"/>
    <mergeCell ref="J656:K656"/>
    <mergeCell ref="B665:F665"/>
    <mergeCell ref="G665:H665"/>
    <mergeCell ref="J665:K665"/>
    <mergeCell ref="B666:F666"/>
    <mergeCell ref="G666:H666"/>
    <mergeCell ref="J666:K666"/>
    <mergeCell ref="B663:F663"/>
    <mergeCell ref="G663:H663"/>
    <mergeCell ref="J663:K663"/>
    <mergeCell ref="B664:F664"/>
    <mergeCell ref="G664:H664"/>
    <mergeCell ref="J664:K664"/>
    <mergeCell ref="B661:F661"/>
    <mergeCell ref="G661:H661"/>
    <mergeCell ref="J661:K661"/>
    <mergeCell ref="B662:F662"/>
    <mergeCell ref="G662:H662"/>
    <mergeCell ref="J662:K662"/>
    <mergeCell ref="B671:F671"/>
    <mergeCell ref="G671:H671"/>
    <mergeCell ref="J671:K671"/>
    <mergeCell ref="B672:F672"/>
    <mergeCell ref="G672:H672"/>
    <mergeCell ref="J672:K672"/>
    <mergeCell ref="B669:F669"/>
    <mergeCell ref="G669:H669"/>
    <mergeCell ref="J669:K669"/>
    <mergeCell ref="B670:F670"/>
    <mergeCell ref="G670:H670"/>
    <mergeCell ref="J670:K670"/>
    <mergeCell ref="B667:F667"/>
    <mergeCell ref="G667:H667"/>
    <mergeCell ref="J667:K667"/>
    <mergeCell ref="B668:F668"/>
    <mergeCell ref="G668:H668"/>
    <mergeCell ref="J668:K668"/>
    <mergeCell ref="B677:F677"/>
    <mergeCell ref="G677:H677"/>
    <mergeCell ref="J677:K677"/>
    <mergeCell ref="B678:F678"/>
    <mergeCell ref="G678:H678"/>
    <mergeCell ref="J678:K678"/>
    <mergeCell ref="B675:F675"/>
    <mergeCell ref="G675:H675"/>
    <mergeCell ref="J675:K675"/>
    <mergeCell ref="B676:F676"/>
    <mergeCell ref="G676:H676"/>
    <mergeCell ref="J676:K676"/>
    <mergeCell ref="B673:F673"/>
    <mergeCell ref="G673:H673"/>
    <mergeCell ref="J673:K673"/>
    <mergeCell ref="B674:F674"/>
    <mergeCell ref="G674:H674"/>
    <mergeCell ref="J674:K674"/>
    <mergeCell ref="B683:F683"/>
    <mergeCell ref="G683:H683"/>
    <mergeCell ref="J683:K683"/>
    <mergeCell ref="B684:F684"/>
    <mergeCell ref="G684:H684"/>
    <mergeCell ref="J684:K684"/>
    <mergeCell ref="B681:F681"/>
    <mergeCell ref="G681:H681"/>
    <mergeCell ref="J681:K681"/>
    <mergeCell ref="B682:F682"/>
    <mergeCell ref="G682:H682"/>
    <mergeCell ref="J682:K682"/>
    <mergeCell ref="B679:F679"/>
    <mergeCell ref="G679:H679"/>
    <mergeCell ref="J679:K679"/>
    <mergeCell ref="B680:F680"/>
    <mergeCell ref="G680:H680"/>
    <mergeCell ref="J680:K680"/>
    <mergeCell ref="B689:F689"/>
    <mergeCell ref="G689:H689"/>
    <mergeCell ref="J689:K689"/>
    <mergeCell ref="B690:F690"/>
    <mergeCell ref="G690:H690"/>
    <mergeCell ref="J690:K690"/>
    <mergeCell ref="B687:F687"/>
    <mergeCell ref="G687:H687"/>
    <mergeCell ref="J687:K687"/>
    <mergeCell ref="B688:F688"/>
    <mergeCell ref="G688:H688"/>
    <mergeCell ref="J688:K688"/>
    <mergeCell ref="B685:F685"/>
    <mergeCell ref="G685:H685"/>
    <mergeCell ref="J685:K685"/>
    <mergeCell ref="B686:F686"/>
    <mergeCell ref="G686:H686"/>
    <mergeCell ref="J686:K686"/>
    <mergeCell ref="B695:F695"/>
    <mergeCell ref="G695:H695"/>
    <mergeCell ref="J695:K695"/>
    <mergeCell ref="B696:F696"/>
    <mergeCell ref="G696:H696"/>
    <mergeCell ref="J696:K696"/>
    <mergeCell ref="B693:F693"/>
    <mergeCell ref="G693:H693"/>
    <mergeCell ref="J693:K693"/>
    <mergeCell ref="B694:F694"/>
    <mergeCell ref="G694:H694"/>
    <mergeCell ref="J694:K694"/>
    <mergeCell ref="B691:F691"/>
    <mergeCell ref="G691:H691"/>
    <mergeCell ref="J691:K691"/>
    <mergeCell ref="B692:F692"/>
    <mergeCell ref="G692:H692"/>
    <mergeCell ref="J692:K692"/>
    <mergeCell ref="B701:F701"/>
    <mergeCell ref="G701:H701"/>
    <mergeCell ref="J701:K701"/>
    <mergeCell ref="B702:F702"/>
    <mergeCell ref="G702:H702"/>
    <mergeCell ref="J702:K702"/>
    <mergeCell ref="B699:F699"/>
    <mergeCell ref="G699:H699"/>
    <mergeCell ref="J699:K699"/>
    <mergeCell ref="B700:F700"/>
    <mergeCell ref="G700:H700"/>
    <mergeCell ref="J700:K700"/>
    <mergeCell ref="B697:F697"/>
    <mergeCell ref="G697:H697"/>
    <mergeCell ref="J697:K697"/>
    <mergeCell ref="B698:F698"/>
    <mergeCell ref="G698:H698"/>
    <mergeCell ref="J698:K698"/>
    <mergeCell ref="B707:F707"/>
    <mergeCell ref="G707:H707"/>
    <mergeCell ref="J707:K707"/>
    <mergeCell ref="B708:F708"/>
    <mergeCell ref="G708:H708"/>
    <mergeCell ref="J708:K708"/>
    <mergeCell ref="B705:F705"/>
    <mergeCell ref="G705:H705"/>
    <mergeCell ref="J705:K705"/>
    <mergeCell ref="B706:F706"/>
    <mergeCell ref="G706:H706"/>
    <mergeCell ref="J706:K706"/>
    <mergeCell ref="B703:F703"/>
    <mergeCell ref="G703:H703"/>
    <mergeCell ref="J703:K703"/>
    <mergeCell ref="B704:F704"/>
    <mergeCell ref="G704:H704"/>
    <mergeCell ref="J704:K704"/>
    <mergeCell ref="B713:F713"/>
    <mergeCell ref="G713:H713"/>
    <mergeCell ref="J713:K713"/>
    <mergeCell ref="B714:F714"/>
    <mergeCell ref="G714:H714"/>
    <mergeCell ref="J714:K714"/>
    <mergeCell ref="B711:F711"/>
    <mergeCell ref="G711:H711"/>
    <mergeCell ref="J711:K711"/>
    <mergeCell ref="B712:F712"/>
    <mergeCell ref="G712:H712"/>
    <mergeCell ref="J712:K712"/>
    <mergeCell ref="B709:F709"/>
    <mergeCell ref="G709:H709"/>
    <mergeCell ref="J709:K709"/>
    <mergeCell ref="B710:F710"/>
    <mergeCell ref="G710:H710"/>
    <mergeCell ref="J710:K710"/>
    <mergeCell ref="B719:F719"/>
    <mergeCell ref="G719:H719"/>
    <mergeCell ref="J719:K719"/>
    <mergeCell ref="B720:F720"/>
    <mergeCell ref="G720:H720"/>
    <mergeCell ref="J720:K720"/>
    <mergeCell ref="B717:F717"/>
    <mergeCell ref="G717:H717"/>
    <mergeCell ref="J717:K717"/>
    <mergeCell ref="B718:F718"/>
    <mergeCell ref="G718:H718"/>
    <mergeCell ref="J718:K718"/>
    <mergeCell ref="B715:F715"/>
    <mergeCell ref="G715:H715"/>
    <mergeCell ref="J715:K715"/>
    <mergeCell ref="B716:F716"/>
    <mergeCell ref="G716:H716"/>
    <mergeCell ref="J716:K716"/>
    <mergeCell ref="B725:F725"/>
    <mergeCell ref="G725:H725"/>
    <mergeCell ref="J725:K725"/>
    <mergeCell ref="B726:F726"/>
    <mergeCell ref="G726:H726"/>
    <mergeCell ref="J726:K726"/>
    <mergeCell ref="B723:F723"/>
    <mergeCell ref="G723:H723"/>
    <mergeCell ref="J723:K723"/>
    <mergeCell ref="B724:F724"/>
    <mergeCell ref="G724:H724"/>
    <mergeCell ref="J724:K724"/>
    <mergeCell ref="B721:F721"/>
    <mergeCell ref="G721:H721"/>
    <mergeCell ref="J721:K721"/>
    <mergeCell ref="B722:F722"/>
    <mergeCell ref="G722:H722"/>
    <mergeCell ref="J722:K722"/>
    <mergeCell ref="B731:F731"/>
    <mergeCell ref="G731:H731"/>
    <mergeCell ref="J731:K731"/>
    <mergeCell ref="B732:F732"/>
    <mergeCell ref="G732:H732"/>
    <mergeCell ref="J732:K732"/>
    <mergeCell ref="B729:F729"/>
    <mergeCell ref="G729:H729"/>
    <mergeCell ref="J729:K729"/>
    <mergeCell ref="B730:F730"/>
    <mergeCell ref="G730:H730"/>
    <mergeCell ref="J730:K730"/>
    <mergeCell ref="B727:F727"/>
    <mergeCell ref="G727:H727"/>
    <mergeCell ref="J727:K727"/>
    <mergeCell ref="B728:F728"/>
    <mergeCell ref="G728:H728"/>
    <mergeCell ref="J728:K728"/>
    <mergeCell ref="B737:F737"/>
    <mergeCell ref="G737:H737"/>
    <mergeCell ref="J737:K737"/>
    <mergeCell ref="B738:F738"/>
    <mergeCell ref="G738:H738"/>
    <mergeCell ref="J738:K738"/>
    <mergeCell ref="B735:F735"/>
    <mergeCell ref="G735:H735"/>
    <mergeCell ref="J735:K735"/>
    <mergeCell ref="B736:F736"/>
    <mergeCell ref="G736:H736"/>
    <mergeCell ref="J736:K736"/>
    <mergeCell ref="B733:F733"/>
    <mergeCell ref="G733:H733"/>
    <mergeCell ref="J733:K733"/>
    <mergeCell ref="B734:F734"/>
    <mergeCell ref="G734:H734"/>
    <mergeCell ref="J734:K734"/>
    <mergeCell ref="B743:F743"/>
    <mergeCell ref="G743:H743"/>
    <mergeCell ref="J743:K743"/>
    <mergeCell ref="B744:F744"/>
    <mergeCell ref="G744:H744"/>
    <mergeCell ref="J744:K744"/>
    <mergeCell ref="B741:F741"/>
    <mergeCell ref="G741:H741"/>
    <mergeCell ref="J741:K741"/>
    <mergeCell ref="B742:F742"/>
    <mergeCell ref="G742:H742"/>
    <mergeCell ref="J742:K742"/>
    <mergeCell ref="B739:F739"/>
    <mergeCell ref="G739:H739"/>
    <mergeCell ref="J739:K739"/>
    <mergeCell ref="B740:F740"/>
    <mergeCell ref="G740:H740"/>
    <mergeCell ref="J740:K740"/>
    <mergeCell ref="B749:F749"/>
    <mergeCell ref="G749:H749"/>
    <mergeCell ref="J749:K749"/>
    <mergeCell ref="B750:F750"/>
    <mergeCell ref="G750:H750"/>
    <mergeCell ref="J750:K750"/>
    <mergeCell ref="B747:F747"/>
    <mergeCell ref="G747:H747"/>
    <mergeCell ref="J747:K747"/>
    <mergeCell ref="B748:F748"/>
    <mergeCell ref="G748:H748"/>
    <mergeCell ref="J748:K748"/>
    <mergeCell ref="B745:F745"/>
    <mergeCell ref="G745:H745"/>
    <mergeCell ref="J745:K745"/>
    <mergeCell ref="B746:F746"/>
    <mergeCell ref="G746:H746"/>
    <mergeCell ref="J746:K746"/>
    <mergeCell ref="B755:F755"/>
    <mergeCell ref="G755:H755"/>
    <mergeCell ref="J755:K755"/>
    <mergeCell ref="B756:F756"/>
    <mergeCell ref="G756:H756"/>
    <mergeCell ref="J756:K756"/>
    <mergeCell ref="B753:F753"/>
    <mergeCell ref="G753:H753"/>
    <mergeCell ref="J753:K753"/>
    <mergeCell ref="B754:F754"/>
    <mergeCell ref="G754:H754"/>
    <mergeCell ref="J754:K754"/>
    <mergeCell ref="B751:F751"/>
    <mergeCell ref="G751:H751"/>
    <mergeCell ref="J751:K751"/>
    <mergeCell ref="B752:F752"/>
    <mergeCell ref="G752:H752"/>
    <mergeCell ref="J752:K752"/>
    <mergeCell ref="B761:F761"/>
    <mergeCell ref="G761:H761"/>
    <mergeCell ref="J761:K761"/>
    <mergeCell ref="B762:F762"/>
    <mergeCell ref="G762:H762"/>
    <mergeCell ref="J762:K762"/>
    <mergeCell ref="B759:F759"/>
    <mergeCell ref="G759:H759"/>
    <mergeCell ref="J759:K759"/>
    <mergeCell ref="B760:F760"/>
    <mergeCell ref="G760:H760"/>
    <mergeCell ref="J760:K760"/>
    <mergeCell ref="B757:F757"/>
    <mergeCell ref="G757:H757"/>
    <mergeCell ref="J757:K757"/>
    <mergeCell ref="B758:F758"/>
    <mergeCell ref="G758:H758"/>
    <mergeCell ref="J758:K758"/>
    <mergeCell ref="B767:F767"/>
    <mergeCell ref="G767:H767"/>
    <mergeCell ref="J767:K767"/>
    <mergeCell ref="B768:F768"/>
    <mergeCell ref="G768:H768"/>
    <mergeCell ref="J768:K768"/>
    <mergeCell ref="B765:F765"/>
    <mergeCell ref="G765:H765"/>
    <mergeCell ref="J765:K765"/>
    <mergeCell ref="B766:F766"/>
    <mergeCell ref="G766:H766"/>
    <mergeCell ref="J766:K766"/>
    <mergeCell ref="B763:F763"/>
    <mergeCell ref="G763:H763"/>
    <mergeCell ref="J763:K763"/>
    <mergeCell ref="B764:F764"/>
    <mergeCell ref="G764:H764"/>
    <mergeCell ref="J764:K764"/>
    <mergeCell ref="B773:F773"/>
    <mergeCell ref="G773:H773"/>
    <mergeCell ref="J773:K773"/>
    <mergeCell ref="B774:F774"/>
    <mergeCell ref="G774:H774"/>
    <mergeCell ref="J774:K774"/>
    <mergeCell ref="B771:F771"/>
    <mergeCell ref="G771:H771"/>
    <mergeCell ref="J771:K771"/>
    <mergeCell ref="B772:F772"/>
    <mergeCell ref="G772:H772"/>
    <mergeCell ref="J772:K772"/>
    <mergeCell ref="B769:F769"/>
    <mergeCell ref="G769:H769"/>
    <mergeCell ref="J769:K769"/>
    <mergeCell ref="B770:F770"/>
    <mergeCell ref="G770:H770"/>
    <mergeCell ref="J770:K770"/>
    <mergeCell ref="B779:F779"/>
    <mergeCell ref="G779:H779"/>
    <mergeCell ref="J779:K779"/>
    <mergeCell ref="B780:F780"/>
    <mergeCell ref="G780:H780"/>
    <mergeCell ref="J780:K780"/>
    <mergeCell ref="B777:F777"/>
    <mergeCell ref="G777:H777"/>
    <mergeCell ref="J777:K777"/>
    <mergeCell ref="B778:F778"/>
    <mergeCell ref="G778:H778"/>
    <mergeCell ref="J778:K778"/>
    <mergeCell ref="B775:F775"/>
    <mergeCell ref="G775:H775"/>
    <mergeCell ref="J775:K775"/>
    <mergeCell ref="B776:F776"/>
    <mergeCell ref="G776:H776"/>
    <mergeCell ref="J776:K776"/>
    <mergeCell ref="B785:F785"/>
    <mergeCell ref="G785:H785"/>
    <mergeCell ref="J785:K785"/>
    <mergeCell ref="B786:F786"/>
    <mergeCell ref="G786:H786"/>
    <mergeCell ref="J786:K786"/>
    <mergeCell ref="B783:F783"/>
    <mergeCell ref="G783:H783"/>
    <mergeCell ref="J783:K783"/>
    <mergeCell ref="B784:F784"/>
    <mergeCell ref="G784:H784"/>
    <mergeCell ref="J784:K784"/>
    <mergeCell ref="B781:F781"/>
    <mergeCell ref="G781:H781"/>
    <mergeCell ref="J781:K781"/>
    <mergeCell ref="B782:F782"/>
    <mergeCell ref="G782:H782"/>
    <mergeCell ref="J782:K782"/>
    <mergeCell ref="B791:F791"/>
    <mergeCell ref="G791:H791"/>
    <mergeCell ref="J791:K791"/>
    <mergeCell ref="B792:F792"/>
    <mergeCell ref="G792:H792"/>
    <mergeCell ref="J792:K792"/>
    <mergeCell ref="B789:F789"/>
    <mergeCell ref="G789:H789"/>
    <mergeCell ref="J789:K789"/>
    <mergeCell ref="B790:F790"/>
    <mergeCell ref="G790:H790"/>
    <mergeCell ref="J790:K790"/>
    <mergeCell ref="B787:F787"/>
    <mergeCell ref="G787:H787"/>
    <mergeCell ref="J787:K787"/>
    <mergeCell ref="B788:F788"/>
    <mergeCell ref="G788:H788"/>
    <mergeCell ref="J788:K788"/>
    <mergeCell ref="B797:F797"/>
    <mergeCell ref="G797:H797"/>
    <mergeCell ref="J797:K797"/>
    <mergeCell ref="B798:F798"/>
    <mergeCell ref="G798:H798"/>
    <mergeCell ref="J798:K798"/>
    <mergeCell ref="B795:F795"/>
    <mergeCell ref="G795:H795"/>
    <mergeCell ref="J795:K795"/>
    <mergeCell ref="B796:F796"/>
    <mergeCell ref="G796:H796"/>
    <mergeCell ref="J796:K796"/>
    <mergeCell ref="B793:F793"/>
    <mergeCell ref="G793:H793"/>
    <mergeCell ref="J793:K793"/>
    <mergeCell ref="B794:F794"/>
    <mergeCell ref="G794:H794"/>
    <mergeCell ref="J794:K794"/>
    <mergeCell ref="B803:F803"/>
    <mergeCell ref="G803:H803"/>
    <mergeCell ref="J803:K803"/>
    <mergeCell ref="B804:F804"/>
    <mergeCell ref="G804:H804"/>
    <mergeCell ref="J804:K804"/>
    <mergeCell ref="B801:F801"/>
    <mergeCell ref="G801:H801"/>
    <mergeCell ref="J801:K801"/>
    <mergeCell ref="B802:F802"/>
    <mergeCell ref="G802:H802"/>
    <mergeCell ref="J802:K802"/>
    <mergeCell ref="B799:F799"/>
    <mergeCell ref="G799:H799"/>
    <mergeCell ref="J799:K799"/>
    <mergeCell ref="B800:F800"/>
    <mergeCell ref="G800:H800"/>
    <mergeCell ref="J800:K800"/>
    <mergeCell ref="B809:F809"/>
    <mergeCell ref="G809:H809"/>
    <mergeCell ref="J809:K809"/>
    <mergeCell ref="B810:F810"/>
    <mergeCell ref="G810:H810"/>
    <mergeCell ref="J810:K810"/>
    <mergeCell ref="B807:F807"/>
    <mergeCell ref="G807:H807"/>
    <mergeCell ref="J807:K807"/>
    <mergeCell ref="B808:F808"/>
    <mergeCell ref="G808:H808"/>
    <mergeCell ref="J808:K808"/>
    <mergeCell ref="B805:F805"/>
    <mergeCell ref="G805:H805"/>
    <mergeCell ref="J805:K805"/>
    <mergeCell ref="B806:F806"/>
    <mergeCell ref="G806:H806"/>
    <mergeCell ref="J806:K806"/>
    <mergeCell ref="B815:F815"/>
    <mergeCell ref="G815:H815"/>
    <mergeCell ref="J815:K815"/>
    <mergeCell ref="B816:F816"/>
    <mergeCell ref="G816:H816"/>
    <mergeCell ref="J816:K816"/>
    <mergeCell ref="B813:F813"/>
    <mergeCell ref="G813:H813"/>
    <mergeCell ref="J813:K813"/>
    <mergeCell ref="B814:F814"/>
    <mergeCell ref="G814:H814"/>
    <mergeCell ref="J814:K814"/>
    <mergeCell ref="B811:F811"/>
    <mergeCell ref="G811:H811"/>
    <mergeCell ref="J811:K811"/>
    <mergeCell ref="B812:F812"/>
    <mergeCell ref="G812:H812"/>
    <mergeCell ref="J812:K812"/>
    <mergeCell ref="B821:F821"/>
    <mergeCell ref="G821:H821"/>
    <mergeCell ref="J821:K821"/>
    <mergeCell ref="B822:F822"/>
    <mergeCell ref="G822:H822"/>
    <mergeCell ref="J822:K822"/>
    <mergeCell ref="B819:F819"/>
    <mergeCell ref="G819:H819"/>
    <mergeCell ref="J819:K819"/>
    <mergeCell ref="B820:F820"/>
    <mergeCell ref="G820:H820"/>
    <mergeCell ref="J820:K820"/>
    <mergeCell ref="B817:F817"/>
    <mergeCell ref="G817:H817"/>
    <mergeCell ref="J817:K817"/>
    <mergeCell ref="B818:F818"/>
    <mergeCell ref="G818:H818"/>
    <mergeCell ref="J818:K818"/>
    <mergeCell ref="B827:F827"/>
    <mergeCell ref="G827:H827"/>
    <mergeCell ref="J827:K827"/>
    <mergeCell ref="B828:F828"/>
    <mergeCell ref="G828:H828"/>
    <mergeCell ref="J828:K828"/>
    <mergeCell ref="B825:F825"/>
    <mergeCell ref="G825:H825"/>
    <mergeCell ref="J825:K825"/>
    <mergeCell ref="B826:F826"/>
    <mergeCell ref="G826:H826"/>
    <mergeCell ref="J826:K826"/>
    <mergeCell ref="B823:F823"/>
    <mergeCell ref="G823:H823"/>
    <mergeCell ref="J823:K823"/>
    <mergeCell ref="B824:F824"/>
    <mergeCell ref="G824:H824"/>
    <mergeCell ref="J824:K824"/>
    <mergeCell ref="B833:F833"/>
    <mergeCell ref="G833:H833"/>
    <mergeCell ref="J833:K833"/>
    <mergeCell ref="B834:F834"/>
    <mergeCell ref="G834:H834"/>
    <mergeCell ref="J834:K834"/>
    <mergeCell ref="B831:F831"/>
    <mergeCell ref="G831:H831"/>
    <mergeCell ref="J831:K831"/>
    <mergeCell ref="B832:F832"/>
    <mergeCell ref="G832:H832"/>
    <mergeCell ref="J832:K832"/>
    <mergeCell ref="B829:F829"/>
    <mergeCell ref="G829:H829"/>
    <mergeCell ref="J829:K829"/>
    <mergeCell ref="B830:F830"/>
    <mergeCell ref="G830:H830"/>
    <mergeCell ref="J830:K830"/>
    <mergeCell ref="B839:F839"/>
    <mergeCell ref="G839:H839"/>
    <mergeCell ref="J839:K839"/>
    <mergeCell ref="B840:F840"/>
    <mergeCell ref="G840:H840"/>
    <mergeCell ref="J840:K840"/>
    <mergeCell ref="B837:F837"/>
    <mergeCell ref="G837:H837"/>
    <mergeCell ref="J837:K837"/>
    <mergeCell ref="B838:F838"/>
    <mergeCell ref="G838:H838"/>
    <mergeCell ref="J838:K838"/>
    <mergeCell ref="B835:F835"/>
    <mergeCell ref="G835:H835"/>
    <mergeCell ref="J835:K835"/>
    <mergeCell ref="B836:F836"/>
    <mergeCell ref="G836:H836"/>
    <mergeCell ref="J836:K836"/>
    <mergeCell ref="B845:F845"/>
    <mergeCell ref="G845:H845"/>
    <mergeCell ref="J845:K845"/>
    <mergeCell ref="B846:F846"/>
    <mergeCell ref="G846:H846"/>
    <mergeCell ref="J846:K846"/>
    <mergeCell ref="B843:F843"/>
    <mergeCell ref="G843:H843"/>
    <mergeCell ref="J843:K843"/>
    <mergeCell ref="B844:F844"/>
    <mergeCell ref="G844:H844"/>
    <mergeCell ref="J844:K844"/>
    <mergeCell ref="B841:F841"/>
    <mergeCell ref="G841:H841"/>
    <mergeCell ref="J841:K841"/>
    <mergeCell ref="B842:F842"/>
    <mergeCell ref="G842:H842"/>
    <mergeCell ref="J842:K842"/>
    <mergeCell ref="B851:F851"/>
    <mergeCell ref="G851:H851"/>
    <mergeCell ref="J851:K851"/>
    <mergeCell ref="B852:F852"/>
    <mergeCell ref="G852:H852"/>
    <mergeCell ref="J852:K852"/>
    <mergeCell ref="B849:F849"/>
    <mergeCell ref="G849:H849"/>
    <mergeCell ref="J849:K849"/>
    <mergeCell ref="B850:F850"/>
    <mergeCell ref="G850:H850"/>
    <mergeCell ref="J850:K850"/>
    <mergeCell ref="B847:F847"/>
    <mergeCell ref="G847:H847"/>
    <mergeCell ref="J847:K847"/>
    <mergeCell ref="B848:F848"/>
    <mergeCell ref="G848:H848"/>
    <mergeCell ref="J848:K848"/>
    <mergeCell ref="B857:F857"/>
    <mergeCell ref="G857:H857"/>
    <mergeCell ref="J857:K857"/>
    <mergeCell ref="B858:F858"/>
    <mergeCell ref="G858:H858"/>
    <mergeCell ref="J858:K858"/>
    <mergeCell ref="B855:F855"/>
    <mergeCell ref="G855:H855"/>
    <mergeCell ref="J855:K855"/>
    <mergeCell ref="B856:F856"/>
    <mergeCell ref="G856:H856"/>
    <mergeCell ref="J856:K856"/>
    <mergeCell ref="B853:F853"/>
    <mergeCell ref="G853:H853"/>
    <mergeCell ref="J853:K853"/>
    <mergeCell ref="B854:F854"/>
    <mergeCell ref="G854:H854"/>
    <mergeCell ref="J854:K854"/>
    <mergeCell ref="B863:F863"/>
    <mergeCell ref="G863:H863"/>
    <mergeCell ref="J863:K863"/>
    <mergeCell ref="B864:F864"/>
    <mergeCell ref="G864:H864"/>
    <mergeCell ref="J864:K864"/>
    <mergeCell ref="B861:F861"/>
    <mergeCell ref="G861:H861"/>
    <mergeCell ref="J861:K861"/>
    <mergeCell ref="B862:F862"/>
    <mergeCell ref="G862:H862"/>
    <mergeCell ref="J862:K862"/>
    <mergeCell ref="B859:F859"/>
    <mergeCell ref="G859:H859"/>
    <mergeCell ref="J859:K859"/>
    <mergeCell ref="B860:F860"/>
    <mergeCell ref="G860:H860"/>
    <mergeCell ref="J860:K860"/>
    <mergeCell ref="B869:F869"/>
    <mergeCell ref="G869:H869"/>
    <mergeCell ref="J869:K869"/>
    <mergeCell ref="B870:F870"/>
    <mergeCell ref="G870:H870"/>
    <mergeCell ref="J870:K870"/>
    <mergeCell ref="B867:F867"/>
    <mergeCell ref="G867:H867"/>
    <mergeCell ref="J867:K867"/>
    <mergeCell ref="B868:F868"/>
    <mergeCell ref="G868:H868"/>
    <mergeCell ref="J868:K868"/>
    <mergeCell ref="B865:F865"/>
    <mergeCell ref="G865:H865"/>
    <mergeCell ref="J865:K865"/>
    <mergeCell ref="B866:F866"/>
    <mergeCell ref="G866:H866"/>
    <mergeCell ref="J866:K866"/>
    <mergeCell ref="B875:F875"/>
    <mergeCell ref="G875:H875"/>
    <mergeCell ref="J875:K875"/>
    <mergeCell ref="B876:F876"/>
    <mergeCell ref="G876:H876"/>
    <mergeCell ref="J876:K876"/>
    <mergeCell ref="B873:F873"/>
    <mergeCell ref="G873:H873"/>
    <mergeCell ref="J873:K873"/>
    <mergeCell ref="B874:F874"/>
    <mergeCell ref="G874:H874"/>
    <mergeCell ref="J874:K874"/>
    <mergeCell ref="B871:F871"/>
    <mergeCell ref="G871:H871"/>
    <mergeCell ref="J871:K871"/>
    <mergeCell ref="B872:F872"/>
    <mergeCell ref="G872:H872"/>
    <mergeCell ref="J872:K872"/>
    <mergeCell ref="B881:F881"/>
    <mergeCell ref="G881:H881"/>
    <mergeCell ref="J881:K881"/>
    <mergeCell ref="B882:F882"/>
    <mergeCell ref="G882:H882"/>
    <mergeCell ref="J882:K882"/>
    <mergeCell ref="B879:F879"/>
    <mergeCell ref="G879:H879"/>
    <mergeCell ref="J879:K879"/>
    <mergeCell ref="B880:F880"/>
    <mergeCell ref="G880:H880"/>
    <mergeCell ref="J880:K880"/>
    <mergeCell ref="B877:F877"/>
    <mergeCell ref="G877:H877"/>
    <mergeCell ref="J877:K877"/>
    <mergeCell ref="B878:F878"/>
    <mergeCell ref="G878:H878"/>
    <mergeCell ref="J878:K878"/>
    <mergeCell ref="B887:F887"/>
    <mergeCell ref="G887:H887"/>
    <mergeCell ref="J887:K887"/>
    <mergeCell ref="B888:F888"/>
    <mergeCell ref="G888:H888"/>
    <mergeCell ref="J888:K888"/>
    <mergeCell ref="B885:F885"/>
    <mergeCell ref="G885:H885"/>
    <mergeCell ref="J885:K885"/>
    <mergeCell ref="B886:F886"/>
    <mergeCell ref="G886:H886"/>
    <mergeCell ref="J886:K886"/>
    <mergeCell ref="B883:F883"/>
    <mergeCell ref="G883:H883"/>
    <mergeCell ref="J883:K883"/>
    <mergeCell ref="B884:F884"/>
    <mergeCell ref="G884:H884"/>
    <mergeCell ref="J884:K884"/>
    <mergeCell ref="B893:F893"/>
    <mergeCell ref="G893:H893"/>
    <mergeCell ref="J893:K893"/>
    <mergeCell ref="B894:F894"/>
    <mergeCell ref="G894:H894"/>
    <mergeCell ref="J894:K894"/>
    <mergeCell ref="B891:F891"/>
    <mergeCell ref="G891:H891"/>
    <mergeCell ref="J891:K891"/>
    <mergeCell ref="B892:F892"/>
    <mergeCell ref="G892:H892"/>
    <mergeCell ref="J892:K892"/>
    <mergeCell ref="B889:F889"/>
    <mergeCell ref="G889:H889"/>
    <mergeCell ref="J889:K889"/>
    <mergeCell ref="B890:F890"/>
    <mergeCell ref="G890:H890"/>
    <mergeCell ref="J890:K890"/>
    <mergeCell ref="B899:F899"/>
    <mergeCell ref="G899:H899"/>
    <mergeCell ref="J899:K899"/>
    <mergeCell ref="B900:F900"/>
    <mergeCell ref="G900:H900"/>
    <mergeCell ref="J900:K900"/>
    <mergeCell ref="B897:F897"/>
    <mergeCell ref="G897:H897"/>
    <mergeCell ref="J897:K897"/>
    <mergeCell ref="B898:F898"/>
    <mergeCell ref="G898:H898"/>
    <mergeCell ref="J898:K898"/>
    <mergeCell ref="B895:F895"/>
    <mergeCell ref="G895:H895"/>
    <mergeCell ref="J895:K895"/>
    <mergeCell ref="B896:F896"/>
    <mergeCell ref="G896:H896"/>
    <mergeCell ref="J896:K896"/>
    <mergeCell ref="B905:F905"/>
    <mergeCell ref="G905:H905"/>
    <mergeCell ref="J905:K905"/>
    <mergeCell ref="B906:F906"/>
    <mergeCell ref="G906:H906"/>
    <mergeCell ref="J906:K906"/>
    <mergeCell ref="B903:F903"/>
    <mergeCell ref="G903:H903"/>
    <mergeCell ref="J903:K903"/>
    <mergeCell ref="B904:F904"/>
    <mergeCell ref="G904:H904"/>
    <mergeCell ref="J904:K904"/>
    <mergeCell ref="B901:F901"/>
    <mergeCell ref="G901:H901"/>
    <mergeCell ref="J901:K901"/>
    <mergeCell ref="B902:F902"/>
    <mergeCell ref="G902:H902"/>
    <mergeCell ref="J902:K902"/>
    <mergeCell ref="B911:F911"/>
    <mergeCell ref="G911:H911"/>
    <mergeCell ref="J911:K911"/>
    <mergeCell ref="B912:F912"/>
    <mergeCell ref="G912:H912"/>
    <mergeCell ref="J912:K912"/>
    <mergeCell ref="B909:F909"/>
    <mergeCell ref="G909:H909"/>
    <mergeCell ref="J909:K909"/>
    <mergeCell ref="B910:F910"/>
    <mergeCell ref="G910:H910"/>
    <mergeCell ref="J910:K910"/>
    <mergeCell ref="B907:F907"/>
    <mergeCell ref="G907:H907"/>
    <mergeCell ref="J907:K907"/>
    <mergeCell ref="B908:F908"/>
    <mergeCell ref="G908:H908"/>
    <mergeCell ref="J908:K908"/>
    <mergeCell ref="B917:F917"/>
    <mergeCell ref="G917:H917"/>
    <mergeCell ref="J917:K917"/>
    <mergeCell ref="B918:F918"/>
    <mergeCell ref="G918:H918"/>
    <mergeCell ref="J918:K918"/>
    <mergeCell ref="B915:F915"/>
    <mergeCell ref="G915:H915"/>
    <mergeCell ref="J915:K915"/>
    <mergeCell ref="B916:F916"/>
    <mergeCell ref="G916:H916"/>
    <mergeCell ref="J916:K916"/>
    <mergeCell ref="B913:F913"/>
    <mergeCell ref="G913:H913"/>
    <mergeCell ref="J913:K913"/>
    <mergeCell ref="B914:F914"/>
    <mergeCell ref="G914:H914"/>
    <mergeCell ref="J914:K914"/>
    <mergeCell ref="B923:F923"/>
    <mergeCell ref="G923:H923"/>
    <mergeCell ref="J923:K923"/>
    <mergeCell ref="B924:F924"/>
    <mergeCell ref="G924:H924"/>
    <mergeCell ref="J924:K924"/>
    <mergeCell ref="B921:F921"/>
    <mergeCell ref="G921:H921"/>
    <mergeCell ref="J921:K921"/>
    <mergeCell ref="B922:F922"/>
    <mergeCell ref="G922:H922"/>
    <mergeCell ref="J922:K922"/>
    <mergeCell ref="B919:F919"/>
    <mergeCell ref="G919:H919"/>
    <mergeCell ref="J919:K919"/>
    <mergeCell ref="B920:F920"/>
    <mergeCell ref="G920:H920"/>
    <mergeCell ref="J920:K920"/>
    <mergeCell ref="B929:F929"/>
    <mergeCell ref="G929:H929"/>
    <mergeCell ref="J929:K929"/>
    <mergeCell ref="B930:F930"/>
    <mergeCell ref="G930:H930"/>
    <mergeCell ref="J930:K930"/>
    <mergeCell ref="B927:F927"/>
    <mergeCell ref="G927:H927"/>
    <mergeCell ref="J927:K927"/>
    <mergeCell ref="B928:F928"/>
    <mergeCell ref="G928:H928"/>
    <mergeCell ref="J928:K928"/>
    <mergeCell ref="B925:F925"/>
    <mergeCell ref="G925:H925"/>
    <mergeCell ref="J925:K925"/>
    <mergeCell ref="B926:F926"/>
    <mergeCell ref="G926:H926"/>
    <mergeCell ref="J926:K926"/>
    <mergeCell ref="B935:F935"/>
    <mergeCell ref="G935:H935"/>
    <mergeCell ref="J935:K935"/>
    <mergeCell ref="B936:F936"/>
    <mergeCell ref="G936:H936"/>
    <mergeCell ref="J936:K936"/>
    <mergeCell ref="B933:F933"/>
    <mergeCell ref="G933:H933"/>
    <mergeCell ref="J933:K933"/>
    <mergeCell ref="B934:F934"/>
    <mergeCell ref="G934:H934"/>
    <mergeCell ref="J934:K934"/>
    <mergeCell ref="B931:F931"/>
    <mergeCell ref="G931:H931"/>
    <mergeCell ref="J931:K931"/>
    <mergeCell ref="B932:F932"/>
    <mergeCell ref="G932:H932"/>
    <mergeCell ref="J932:K932"/>
    <mergeCell ref="B941:F941"/>
    <mergeCell ref="G941:H941"/>
    <mergeCell ref="J941:K941"/>
    <mergeCell ref="B942:F942"/>
    <mergeCell ref="G942:H942"/>
    <mergeCell ref="J942:K942"/>
    <mergeCell ref="B939:F939"/>
    <mergeCell ref="G939:H939"/>
    <mergeCell ref="J939:K939"/>
    <mergeCell ref="B940:F940"/>
    <mergeCell ref="G940:H940"/>
    <mergeCell ref="J940:K940"/>
    <mergeCell ref="B937:F937"/>
    <mergeCell ref="G937:H937"/>
    <mergeCell ref="J937:K937"/>
    <mergeCell ref="B938:F938"/>
    <mergeCell ref="G938:H938"/>
    <mergeCell ref="J938:K938"/>
    <mergeCell ref="B947:F947"/>
    <mergeCell ref="G947:H947"/>
    <mergeCell ref="J947:K947"/>
    <mergeCell ref="B948:F948"/>
    <mergeCell ref="G948:H948"/>
    <mergeCell ref="J948:K948"/>
    <mergeCell ref="B945:F945"/>
    <mergeCell ref="G945:H945"/>
    <mergeCell ref="J945:K945"/>
    <mergeCell ref="B946:F946"/>
    <mergeCell ref="G946:H946"/>
    <mergeCell ref="J946:K946"/>
    <mergeCell ref="B943:F943"/>
    <mergeCell ref="G943:H943"/>
    <mergeCell ref="J943:K943"/>
    <mergeCell ref="B944:F944"/>
    <mergeCell ref="G944:H944"/>
    <mergeCell ref="J944:K944"/>
    <mergeCell ref="B953:F953"/>
    <mergeCell ref="G953:H953"/>
    <mergeCell ref="J953:K953"/>
    <mergeCell ref="B954:F954"/>
    <mergeCell ref="G954:H954"/>
    <mergeCell ref="J954:K954"/>
    <mergeCell ref="B951:F951"/>
    <mergeCell ref="G951:H951"/>
    <mergeCell ref="J951:K951"/>
    <mergeCell ref="B952:F952"/>
    <mergeCell ref="G952:H952"/>
    <mergeCell ref="J952:K952"/>
    <mergeCell ref="B949:F949"/>
    <mergeCell ref="G949:H949"/>
    <mergeCell ref="J949:K949"/>
    <mergeCell ref="B950:F950"/>
    <mergeCell ref="G950:H950"/>
    <mergeCell ref="J950:K950"/>
    <mergeCell ref="B959:F959"/>
    <mergeCell ref="G959:H959"/>
    <mergeCell ref="J959:K959"/>
    <mergeCell ref="B960:F960"/>
    <mergeCell ref="G960:H960"/>
    <mergeCell ref="J960:K960"/>
    <mergeCell ref="B957:F957"/>
    <mergeCell ref="G957:H957"/>
    <mergeCell ref="J957:K957"/>
    <mergeCell ref="B958:F958"/>
    <mergeCell ref="G958:H958"/>
    <mergeCell ref="J958:K958"/>
    <mergeCell ref="B955:F955"/>
    <mergeCell ref="G955:H955"/>
    <mergeCell ref="J955:K955"/>
    <mergeCell ref="B956:F956"/>
    <mergeCell ref="G956:H956"/>
    <mergeCell ref="J956:K956"/>
    <mergeCell ref="B965:F965"/>
    <mergeCell ref="G965:H965"/>
    <mergeCell ref="J965:K965"/>
    <mergeCell ref="B966:F966"/>
    <mergeCell ref="G966:H966"/>
    <mergeCell ref="J966:K966"/>
    <mergeCell ref="B963:F963"/>
    <mergeCell ref="G963:H963"/>
    <mergeCell ref="J963:K963"/>
    <mergeCell ref="B964:F964"/>
    <mergeCell ref="G964:H964"/>
    <mergeCell ref="J964:K964"/>
    <mergeCell ref="B961:F961"/>
    <mergeCell ref="G961:H961"/>
    <mergeCell ref="J961:K961"/>
    <mergeCell ref="B962:F962"/>
    <mergeCell ref="G962:H962"/>
    <mergeCell ref="J962:K962"/>
    <mergeCell ref="B971:F971"/>
    <mergeCell ref="G971:H971"/>
    <mergeCell ref="J971:K971"/>
    <mergeCell ref="B972:F972"/>
    <mergeCell ref="G972:H972"/>
    <mergeCell ref="J972:K972"/>
    <mergeCell ref="B969:F969"/>
    <mergeCell ref="G969:H969"/>
    <mergeCell ref="J969:K969"/>
    <mergeCell ref="B970:F970"/>
    <mergeCell ref="G970:H970"/>
    <mergeCell ref="J970:K970"/>
    <mergeCell ref="B967:F967"/>
    <mergeCell ref="G967:H967"/>
    <mergeCell ref="J967:K967"/>
    <mergeCell ref="B968:F968"/>
    <mergeCell ref="G968:H968"/>
    <mergeCell ref="J968:K968"/>
    <mergeCell ref="B977:F977"/>
    <mergeCell ref="G977:H977"/>
    <mergeCell ref="J977:K977"/>
    <mergeCell ref="B978:F978"/>
    <mergeCell ref="G978:H978"/>
    <mergeCell ref="J978:K978"/>
    <mergeCell ref="B975:F975"/>
    <mergeCell ref="G975:H975"/>
    <mergeCell ref="J975:K975"/>
    <mergeCell ref="B976:F976"/>
    <mergeCell ref="G976:H976"/>
    <mergeCell ref="J976:K976"/>
    <mergeCell ref="B973:F973"/>
    <mergeCell ref="G973:H973"/>
    <mergeCell ref="J973:K973"/>
    <mergeCell ref="B974:F974"/>
    <mergeCell ref="G974:H974"/>
    <mergeCell ref="J974:K974"/>
    <mergeCell ref="B983:F983"/>
    <mergeCell ref="G983:H983"/>
    <mergeCell ref="J983:K983"/>
    <mergeCell ref="B984:F984"/>
    <mergeCell ref="G984:H984"/>
    <mergeCell ref="J984:K984"/>
    <mergeCell ref="B981:F981"/>
    <mergeCell ref="G981:H981"/>
    <mergeCell ref="J981:K981"/>
    <mergeCell ref="B982:F982"/>
    <mergeCell ref="G982:H982"/>
    <mergeCell ref="J982:K982"/>
    <mergeCell ref="B979:F979"/>
    <mergeCell ref="G979:H979"/>
    <mergeCell ref="J979:K979"/>
    <mergeCell ref="B980:F980"/>
    <mergeCell ref="G980:H980"/>
    <mergeCell ref="J980:K980"/>
    <mergeCell ref="B989:F989"/>
    <mergeCell ref="G989:H989"/>
    <mergeCell ref="J989:K989"/>
    <mergeCell ref="B990:F990"/>
    <mergeCell ref="G990:H990"/>
    <mergeCell ref="J990:K990"/>
    <mergeCell ref="B987:F987"/>
    <mergeCell ref="G987:H987"/>
    <mergeCell ref="J987:K987"/>
    <mergeCell ref="B988:F988"/>
    <mergeCell ref="G988:H988"/>
    <mergeCell ref="J988:K988"/>
    <mergeCell ref="B985:F985"/>
    <mergeCell ref="G985:H985"/>
    <mergeCell ref="J985:K985"/>
    <mergeCell ref="B986:F986"/>
    <mergeCell ref="G986:H986"/>
    <mergeCell ref="J986:K986"/>
    <mergeCell ref="B995:F995"/>
    <mergeCell ref="G995:H995"/>
    <mergeCell ref="J995:K995"/>
    <mergeCell ref="B996:F996"/>
    <mergeCell ref="G996:H996"/>
    <mergeCell ref="J996:K996"/>
    <mergeCell ref="B993:F993"/>
    <mergeCell ref="G993:H993"/>
    <mergeCell ref="J993:K993"/>
    <mergeCell ref="B994:F994"/>
    <mergeCell ref="G994:H994"/>
    <mergeCell ref="J994:K994"/>
    <mergeCell ref="B991:F991"/>
    <mergeCell ref="G991:H991"/>
    <mergeCell ref="J991:K991"/>
    <mergeCell ref="B992:F992"/>
    <mergeCell ref="G992:H992"/>
    <mergeCell ref="J992:K992"/>
    <mergeCell ref="B1001:F1001"/>
    <mergeCell ref="G1001:H1001"/>
    <mergeCell ref="J1001:K1001"/>
    <mergeCell ref="B1002:F1002"/>
    <mergeCell ref="G1002:H1002"/>
    <mergeCell ref="J1002:K1002"/>
    <mergeCell ref="B999:F999"/>
    <mergeCell ref="G999:H999"/>
    <mergeCell ref="J999:K999"/>
    <mergeCell ref="B1000:F1000"/>
    <mergeCell ref="G1000:H1000"/>
    <mergeCell ref="J1000:K1000"/>
    <mergeCell ref="B997:F997"/>
    <mergeCell ref="G997:H997"/>
    <mergeCell ref="J997:K997"/>
    <mergeCell ref="B998:F998"/>
    <mergeCell ref="G998:H998"/>
    <mergeCell ref="J998:K998"/>
    <mergeCell ref="B1007:F1007"/>
    <mergeCell ref="G1007:H1007"/>
    <mergeCell ref="J1007:K1007"/>
    <mergeCell ref="B1008:F1008"/>
    <mergeCell ref="G1008:H1008"/>
    <mergeCell ref="J1008:K1008"/>
    <mergeCell ref="B1005:F1005"/>
    <mergeCell ref="G1005:H1005"/>
    <mergeCell ref="J1005:K1005"/>
    <mergeCell ref="B1006:F1006"/>
    <mergeCell ref="G1006:H1006"/>
    <mergeCell ref="J1006:K1006"/>
    <mergeCell ref="B1003:F1003"/>
    <mergeCell ref="G1003:H1003"/>
    <mergeCell ref="J1003:K1003"/>
    <mergeCell ref="B1004:F1004"/>
    <mergeCell ref="G1004:H1004"/>
    <mergeCell ref="J1004:K1004"/>
    <mergeCell ref="B1013:F1013"/>
    <mergeCell ref="G1013:H1013"/>
    <mergeCell ref="J1013:K1013"/>
    <mergeCell ref="B1014:F1014"/>
    <mergeCell ref="G1014:H1014"/>
    <mergeCell ref="J1014:K1014"/>
    <mergeCell ref="B1011:F1011"/>
    <mergeCell ref="G1011:H1011"/>
    <mergeCell ref="J1011:K1011"/>
    <mergeCell ref="B1012:F1012"/>
    <mergeCell ref="G1012:H1012"/>
    <mergeCell ref="J1012:K1012"/>
    <mergeCell ref="B1009:F1009"/>
    <mergeCell ref="G1009:H1009"/>
    <mergeCell ref="J1009:K1009"/>
    <mergeCell ref="B1010:F1010"/>
    <mergeCell ref="G1010:H1010"/>
    <mergeCell ref="J1010:K1010"/>
    <mergeCell ref="B1019:F1019"/>
    <mergeCell ref="G1019:H1019"/>
    <mergeCell ref="J1019:K1019"/>
    <mergeCell ref="B1020:F1020"/>
    <mergeCell ref="G1020:H1020"/>
    <mergeCell ref="J1020:K1020"/>
    <mergeCell ref="B1017:F1017"/>
    <mergeCell ref="G1017:H1017"/>
    <mergeCell ref="J1017:K1017"/>
    <mergeCell ref="B1018:F1018"/>
    <mergeCell ref="G1018:H1018"/>
    <mergeCell ref="J1018:K1018"/>
    <mergeCell ref="B1015:F1015"/>
    <mergeCell ref="G1015:H1015"/>
    <mergeCell ref="J1015:K1015"/>
    <mergeCell ref="B1016:F1016"/>
    <mergeCell ref="G1016:H1016"/>
    <mergeCell ref="J1016:K1016"/>
    <mergeCell ref="B1025:F1025"/>
    <mergeCell ref="G1025:H1025"/>
    <mergeCell ref="J1025:K1025"/>
    <mergeCell ref="B1026:F1026"/>
    <mergeCell ref="G1026:H1026"/>
    <mergeCell ref="J1026:K1026"/>
    <mergeCell ref="B1023:F1023"/>
    <mergeCell ref="G1023:H1023"/>
    <mergeCell ref="J1023:K1023"/>
    <mergeCell ref="B1024:F1024"/>
    <mergeCell ref="G1024:H1024"/>
    <mergeCell ref="J1024:K1024"/>
    <mergeCell ref="B1021:F1021"/>
    <mergeCell ref="G1021:H1021"/>
    <mergeCell ref="J1021:K1021"/>
    <mergeCell ref="B1022:F1022"/>
    <mergeCell ref="G1022:H1022"/>
    <mergeCell ref="J1022:K1022"/>
    <mergeCell ref="B1031:F1031"/>
    <mergeCell ref="G1031:H1031"/>
    <mergeCell ref="J1031:K1031"/>
    <mergeCell ref="B1032:F1032"/>
    <mergeCell ref="G1032:H1032"/>
    <mergeCell ref="J1032:K1032"/>
    <mergeCell ref="B1029:F1029"/>
    <mergeCell ref="G1029:H1029"/>
    <mergeCell ref="J1029:K1029"/>
    <mergeCell ref="B1030:F1030"/>
    <mergeCell ref="G1030:H1030"/>
    <mergeCell ref="J1030:K1030"/>
    <mergeCell ref="B1027:F1027"/>
    <mergeCell ref="G1027:H1027"/>
    <mergeCell ref="J1027:K1027"/>
    <mergeCell ref="B1028:F1028"/>
    <mergeCell ref="G1028:H1028"/>
    <mergeCell ref="J1028:K1028"/>
    <mergeCell ref="B1037:F1037"/>
    <mergeCell ref="G1037:H1037"/>
    <mergeCell ref="J1037:K1037"/>
    <mergeCell ref="B1038:L1038"/>
    <mergeCell ref="B1039:F1039"/>
    <mergeCell ref="G1039:H1039"/>
    <mergeCell ref="J1039:K1039"/>
    <mergeCell ref="B1035:F1035"/>
    <mergeCell ref="G1035:H1035"/>
    <mergeCell ref="J1035:K1035"/>
    <mergeCell ref="B1036:F1036"/>
    <mergeCell ref="G1036:H1036"/>
    <mergeCell ref="J1036:K1036"/>
    <mergeCell ref="B1033:F1033"/>
    <mergeCell ref="G1033:H1033"/>
    <mergeCell ref="J1033:K1033"/>
    <mergeCell ref="B1034:F1034"/>
    <mergeCell ref="G1034:H1034"/>
    <mergeCell ref="J1034:K1034"/>
    <mergeCell ref="B1044:F1044"/>
    <mergeCell ref="G1044:H1044"/>
    <mergeCell ref="J1044:K1044"/>
    <mergeCell ref="B1045:F1045"/>
    <mergeCell ref="G1045:H1045"/>
    <mergeCell ref="J1045:K1045"/>
    <mergeCell ref="B1042:F1042"/>
    <mergeCell ref="G1042:H1042"/>
    <mergeCell ref="J1042:K1042"/>
    <mergeCell ref="B1043:F1043"/>
    <mergeCell ref="G1043:H1043"/>
    <mergeCell ref="J1043:K1043"/>
    <mergeCell ref="B1040:F1040"/>
    <mergeCell ref="G1040:H1040"/>
    <mergeCell ref="J1040:K1040"/>
    <mergeCell ref="B1041:F1041"/>
    <mergeCell ref="G1041:H1041"/>
    <mergeCell ref="J1041:K1041"/>
    <mergeCell ref="B1050:F1050"/>
    <mergeCell ref="G1050:H1050"/>
    <mergeCell ref="J1050:K1050"/>
    <mergeCell ref="B1051:F1051"/>
    <mergeCell ref="G1051:H1051"/>
    <mergeCell ref="J1051:K1051"/>
    <mergeCell ref="B1048:F1048"/>
    <mergeCell ref="G1048:H1048"/>
    <mergeCell ref="J1048:K1048"/>
    <mergeCell ref="B1049:F1049"/>
    <mergeCell ref="G1049:H1049"/>
    <mergeCell ref="J1049:K1049"/>
    <mergeCell ref="B1046:F1046"/>
    <mergeCell ref="G1046:H1046"/>
    <mergeCell ref="J1046:K1046"/>
    <mergeCell ref="B1047:F1047"/>
    <mergeCell ref="G1047:H1047"/>
    <mergeCell ref="J1047:K1047"/>
    <mergeCell ref="B1056:F1056"/>
    <mergeCell ref="G1056:H1056"/>
    <mergeCell ref="J1056:K1056"/>
    <mergeCell ref="B1057:F1057"/>
    <mergeCell ref="G1057:H1057"/>
    <mergeCell ref="J1057:K1057"/>
    <mergeCell ref="B1054:F1054"/>
    <mergeCell ref="G1054:H1054"/>
    <mergeCell ref="J1054:K1054"/>
    <mergeCell ref="B1055:F1055"/>
    <mergeCell ref="G1055:H1055"/>
    <mergeCell ref="J1055:K1055"/>
    <mergeCell ref="B1052:F1052"/>
    <mergeCell ref="G1052:H1052"/>
    <mergeCell ref="J1052:K1052"/>
    <mergeCell ref="B1053:F1053"/>
    <mergeCell ref="G1053:H1053"/>
    <mergeCell ref="J1053:K1053"/>
    <mergeCell ref="B1062:F1062"/>
    <mergeCell ref="G1062:H1062"/>
    <mergeCell ref="J1062:K1062"/>
    <mergeCell ref="B1063:F1063"/>
    <mergeCell ref="G1063:H1063"/>
    <mergeCell ref="J1063:K1063"/>
    <mergeCell ref="B1060:F1060"/>
    <mergeCell ref="G1060:H1060"/>
    <mergeCell ref="J1060:K1060"/>
    <mergeCell ref="B1061:F1061"/>
    <mergeCell ref="G1061:H1061"/>
    <mergeCell ref="J1061:K1061"/>
    <mergeCell ref="B1058:F1058"/>
    <mergeCell ref="G1058:H1058"/>
    <mergeCell ref="J1058:K1058"/>
    <mergeCell ref="B1059:F1059"/>
    <mergeCell ref="G1059:H1059"/>
    <mergeCell ref="J1059:K1059"/>
    <mergeCell ref="B1068:F1068"/>
    <mergeCell ref="G1068:H1068"/>
    <mergeCell ref="J1068:K1068"/>
    <mergeCell ref="B1069:F1069"/>
    <mergeCell ref="G1069:H1069"/>
    <mergeCell ref="J1069:K1069"/>
    <mergeCell ref="B1066:F1066"/>
    <mergeCell ref="G1066:H1066"/>
    <mergeCell ref="J1066:K1066"/>
    <mergeCell ref="B1067:F1067"/>
    <mergeCell ref="G1067:H1067"/>
    <mergeCell ref="J1067:K1067"/>
    <mergeCell ref="B1064:F1064"/>
    <mergeCell ref="G1064:H1064"/>
    <mergeCell ref="J1064:K1064"/>
    <mergeCell ref="B1065:F1065"/>
    <mergeCell ref="G1065:H1065"/>
    <mergeCell ref="J1065:K1065"/>
    <mergeCell ref="B1074:F1074"/>
    <mergeCell ref="G1074:H1074"/>
    <mergeCell ref="J1074:K1074"/>
    <mergeCell ref="B1075:F1075"/>
    <mergeCell ref="G1075:H1075"/>
    <mergeCell ref="J1075:K1075"/>
    <mergeCell ref="B1072:F1072"/>
    <mergeCell ref="G1072:H1072"/>
    <mergeCell ref="J1072:K1072"/>
    <mergeCell ref="B1073:F1073"/>
    <mergeCell ref="G1073:H1073"/>
    <mergeCell ref="J1073:K1073"/>
    <mergeCell ref="B1070:F1070"/>
    <mergeCell ref="G1070:H1070"/>
    <mergeCell ref="J1070:K1070"/>
    <mergeCell ref="B1071:F1071"/>
    <mergeCell ref="G1071:H1071"/>
    <mergeCell ref="J1071:K1071"/>
    <mergeCell ref="B1080:F1080"/>
    <mergeCell ref="G1080:H1080"/>
    <mergeCell ref="J1080:K1080"/>
    <mergeCell ref="B1081:F1081"/>
    <mergeCell ref="G1081:H1081"/>
    <mergeCell ref="J1081:K1081"/>
    <mergeCell ref="B1078:F1078"/>
    <mergeCell ref="G1078:H1078"/>
    <mergeCell ref="J1078:K1078"/>
    <mergeCell ref="B1079:F1079"/>
    <mergeCell ref="G1079:H1079"/>
    <mergeCell ref="J1079:K1079"/>
    <mergeCell ref="B1076:F1076"/>
    <mergeCell ref="G1076:H1076"/>
    <mergeCell ref="J1076:K1076"/>
    <mergeCell ref="B1077:F1077"/>
    <mergeCell ref="G1077:H1077"/>
    <mergeCell ref="J1077:K1077"/>
    <mergeCell ref="B1086:F1086"/>
    <mergeCell ref="G1086:H1086"/>
    <mergeCell ref="J1086:K1086"/>
    <mergeCell ref="B1087:F1087"/>
    <mergeCell ref="G1087:H1087"/>
    <mergeCell ref="J1087:K1087"/>
    <mergeCell ref="B1084:F1084"/>
    <mergeCell ref="G1084:H1084"/>
    <mergeCell ref="J1084:K1084"/>
    <mergeCell ref="B1085:F1085"/>
    <mergeCell ref="G1085:H1085"/>
    <mergeCell ref="J1085:K1085"/>
    <mergeCell ref="B1082:F1082"/>
    <mergeCell ref="G1082:H1082"/>
    <mergeCell ref="J1082:K1082"/>
    <mergeCell ref="B1083:F1083"/>
    <mergeCell ref="G1083:H1083"/>
    <mergeCell ref="J1083:K1083"/>
    <mergeCell ref="B1092:F1092"/>
    <mergeCell ref="G1092:H1092"/>
    <mergeCell ref="J1092:K1092"/>
    <mergeCell ref="B1093:F1093"/>
    <mergeCell ref="G1093:H1093"/>
    <mergeCell ref="J1093:K1093"/>
    <mergeCell ref="B1090:F1090"/>
    <mergeCell ref="G1090:H1090"/>
    <mergeCell ref="J1090:K1090"/>
    <mergeCell ref="B1091:F1091"/>
    <mergeCell ref="G1091:H1091"/>
    <mergeCell ref="J1091:K1091"/>
    <mergeCell ref="B1088:F1088"/>
    <mergeCell ref="G1088:H1088"/>
    <mergeCell ref="J1088:K1088"/>
    <mergeCell ref="B1089:F1089"/>
    <mergeCell ref="G1089:H1089"/>
    <mergeCell ref="J1089:K1089"/>
    <mergeCell ref="B1098:F1098"/>
    <mergeCell ref="G1098:H1098"/>
    <mergeCell ref="J1098:K1098"/>
    <mergeCell ref="B1099:F1099"/>
    <mergeCell ref="G1099:H1099"/>
    <mergeCell ref="J1099:K1099"/>
    <mergeCell ref="B1096:F1096"/>
    <mergeCell ref="G1096:H1096"/>
    <mergeCell ref="J1096:K1096"/>
    <mergeCell ref="B1097:F1097"/>
    <mergeCell ref="G1097:H1097"/>
    <mergeCell ref="J1097:K1097"/>
    <mergeCell ref="B1094:F1094"/>
    <mergeCell ref="G1094:H1094"/>
    <mergeCell ref="J1094:K1094"/>
    <mergeCell ref="B1095:F1095"/>
    <mergeCell ref="G1095:H1095"/>
    <mergeCell ref="J1095:K1095"/>
    <mergeCell ref="B1104:F1104"/>
    <mergeCell ref="G1104:H1104"/>
    <mergeCell ref="J1104:K1104"/>
    <mergeCell ref="B1105:F1105"/>
    <mergeCell ref="G1105:H1105"/>
    <mergeCell ref="J1105:K1105"/>
    <mergeCell ref="B1102:F1102"/>
    <mergeCell ref="G1102:H1102"/>
    <mergeCell ref="J1102:K1102"/>
    <mergeCell ref="B1103:F1103"/>
    <mergeCell ref="G1103:H1103"/>
    <mergeCell ref="J1103:K1103"/>
    <mergeCell ref="B1100:F1100"/>
    <mergeCell ref="G1100:H1100"/>
    <mergeCell ref="J1100:K1100"/>
    <mergeCell ref="B1101:F1101"/>
    <mergeCell ref="G1101:H1101"/>
    <mergeCell ref="J1101:K1101"/>
    <mergeCell ref="B1110:F1110"/>
    <mergeCell ref="G1110:H1110"/>
    <mergeCell ref="J1110:K1110"/>
    <mergeCell ref="B1111:F1111"/>
    <mergeCell ref="G1111:H1111"/>
    <mergeCell ref="J1111:K1111"/>
    <mergeCell ref="B1108:F1108"/>
    <mergeCell ref="G1108:H1108"/>
    <mergeCell ref="J1108:K1108"/>
    <mergeCell ref="B1109:F1109"/>
    <mergeCell ref="G1109:H1109"/>
    <mergeCell ref="J1109:K1109"/>
    <mergeCell ref="B1106:F1106"/>
    <mergeCell ref="G1106:H1106"/>
    <mergeCell ref="J1106:K1106"/>
    <mergeCell ref="B1107:F1107"/>
    <mergeCell ref="G1107:H1107"/>
    <mergeCell ref="J1107:K1107"/>
    <mergeCell ref="B1116:F1116"/>
    <mergeCell ref="G1116:H1116"/>
    <mergeCell ref="J1116:K1116"/>
    <mergeCell ref="B1117:F1117"/>
    <mergeCell ref="G1117:H1117"/>
    <mergeCell ref="J1117:K1117"/>
    <mergeCell ref="B1114:F1114"/>
    <mergeCell ref="G1114:H1114"/>
    <mergeCell ref="J1114:K1114"/>
    <mergeCell ref="B1115:F1115"/>
    <mergeCell ref="G1115:H1115"/>
    <mergeCell ref="J1115:K1115"/>
    <mergeCell ref="B1112:F1112"/>
    <mergeCell ref="G1112:H1112"/>
    <mergeCell ref="J1112:K1112"/>
    <mergeCell ref="B1113:F1113"/>
    <mergeCell ref="G1113:H1113"/>
    <mergeCell ref="J1113:K1113"/>
    <mergeCell ref="B1122:F1122"/>
    <mergeCell ref="G1122:H1122"/>
    <mergeCell ref="J1122:K1122"/>
    <mergeCell ref="B1123:F1123"/>
    <mergeCell ref="G1123:H1123"/>
    <mergeCell ref="J1123:K1123"/>
    <mergeCell ref="B1120:F1120"/>
    <mergeCell ref="G1120:H1120"/>
    <mergeCell ref="J1120:K1120"/>
    <mergeCell ref="B1121:F1121"/>
    <mergeCell ref="G1121:H1121"/>
    <mergeCell ref="J1121:K1121"/>
    <mergeCell ref="B1118:F1118"/>
    <mergeCell ref="G1118:H1118"/>
    <mergeCell ref="J1118:K1118"/>
    <mergeCell ref="B1119:F1119"/>
    <mergeCell ref="G1119:H1119"/>
    <mergeCell ref="J1119:K1119"/>
    <mergeCell ref="B1128:F1128"/>
    <mergeCell ref="G1128:H1128"/>
    <mergeCell ref="J1128:K1128"/>
    <mergeCell ref="B1129:F1129"/>
    <mergeCell ref="G1129:H1129"/>
    <mergeCell ref="J1129:K1129"/>
    <mergeCell ref="B1126:F1126"/>
    <mergeCell ref="G1126:H1126"/>
    <mergeCell ref="J1126:K1126"/>
    <mergeCell ref="B1127:F1127"/>
    <mergeCell ref="G1127:H1127"/>
    <mergeCell ref="J1127:K1127"/>
    <mergeCell ref="B1124:F1124"/>
    <mergeCell ref="G1124:H1124"/>
    <mergeCell ref="J1124:K1124"/>
    <mergeCell ref="B1125:F1125"/>
    <mergeCell ref="G1125:H1125"/>
    <mergeCell ref="J1125:K1125"/>
    <mergeCell ref="B1134:F1134"/>
    <mergeCell ref="G1134:H1134"/>
    <mergeCell ref="J1134:K1134"/>
    <mergeCell ref="B1135:F1135"/>
    <mergeCell ref="G1135:H1135"/>
    <mergeCell ref="J1135:K1135"/>
    <mergeCell ref="B1132:F1132"/>
    <mergeCell ref="G1132:H1132"/>
    <mergeCell ref="J1132:K1132"/>
    <mergeCell ref="B1133:F1133"/>
    <mergeCell ref="G1133:H1133"/>
    <mergeCell ref="J1133:K1133"/>
    <mergeCell ref="B1130:F1130"/>
    <mergeCell ref="G1130:H1130"/>
    <mergeCell ref="J1130:K1130"/>
    <mergeCell ref="B1131:F1131"/>
    <mergeCell ref="G1131:H1131"/>
    <mergeCell ref="J1131:K1131"/>
    <mergeCell ref="B1140:F1140"/>
    <mergeCell ref="G1140:H1140"/>
    <mergeCell ref="J1140:K1140"/>
    <mergeCell ref="B1141:F1141"/>
    <mergeCell ref="G1141:H1141"/>
    <mergeCell ref="J1141:K1141"/>
    <mergeCell ref="B1138:F1138"/>
    <mergeCell ref="G1138:H1138"/>
    <mergeCell ref="J1138:K1138"/>
    <mergeCell ref="B1139:F1139"/>
    <mergeCell ref="G1139:H1139"/>
    <mergeCell ref="J1139:K1139"/>
    <mergeCell ref="B1136:F1136"/>
    <mergeCell ref="G1136:H1136"/>
    <mergeCell ref="J1136:K1136"/>
    <mergeCell ref="B1137:F1137"/>
    <mergeCell ref="G1137:H1137"/>
    <mergeCell ref="J1137:K1137"/>
    <mergeCell ref="B1146:F1146"/>
    <mergeCell ref="G1146:H1146"/>
    <mergeCell ref="J1146:K1146"/>
    <mergeCell ref="B1147:F1147"/>
    <mergeCell ref="G1147:H1147"/>
    <mergeCell ref="J1147:K1147"/>
    <mergeCell ref="B1144:F1144"/>
    <mergeCell ref="G1144:H1144"/>
    <mergeCell ref="J1144:K1144"/>
    <mergeCell ref="B1145:F1145"/>
    <mergeCell ref="G1145:H1145"/>
    <mergeCell ref="J1145:K1145"/>
    <mergeCell ref="B1142:F1142"/>
    <mergeCell ref="G1142:H1142"/>
    <mergeCell ref="J1142:K1142"/>
    <mergeCell ref="B1143:F1143"/>
    <mergeCell ref="G1143:H1143"/>
    <mergeCell ref="J1143:K1143"/>
    <mergeCell ref="B1152:F1152"/>
    <mergeCell ref="G1152:H1152"/>
    <mergeCell ref="J1152:K1152"/>
    <mergeCell ref="B1153:F1153"/>
    <mergeCell ref="G1153:H1153"/>
    <mergeCell ref="J1153:K1153"/>
    <mergeCell ref="B1150:F1150"/>
    <mergeCell ref="G1150:H1150"/>
    <mergeCell ref="J1150:K1150"/>
    <mergeCell ref="B1151:F1151"/>
    <mergeCell ref="G1151:H1151"/>
    <mergeCell ref="J1151:K1151"/>
    <mergeCell ref="B1148:F1148"/>
    <mergeCell ref="G1148:H1148"/>
    <mergeCell ref="J1148:K1148"/>
    <mergeCell ref="B1149:F1149"/>
    <mergeCell ref="G1149:H1149"/>
    <mergeCell ref="J1149:K1149"/>
    <mergeCell ref="B1158:F1158"/>
    <mergeCell ref="G1158:H1158"/>
    <mergeCell ref="J1158:K1158"/>
    <mergeCell ref="B1159:F1159"/>
    <mergeCell ref="G1159:H1159"/>
    <mergeCell ref="J1159:K1159"/>
    <mergeCell ref="B1156:F1156"/>
    <mergeCell ref="G1156:H1156"/>
    <mergeCell ref="J1156:K1156"/>
    <mergeCell ref="B1157:F1157"/>
    <mergeCell ref="G1157:H1157"/>
    <mergeCell ref="J1157:K1157"/>
    <mergeCell ref="B1154:F1154"/>
    <mergeCell ref="G1154:H1154"/>
    <mergeCell ref="J1154:K1154"/>
    <mergeCell ref="B1155:F1155"/>
    <mergeCell ref="G1155:H1155"/>
    <mergeCell ref="J1155:K1155"/>
    <mergeCell ref="B1164:F1164"/>
    <mergeCell ref="G1164:H1164"/>
    <mergeCell ref="J1164:K1164"/>
    <mergeCell ref="B1165:F1165"/>
    <mergeCell ref="G1165:H1165"/>
    <mergeCell ref="J1165:K1165"/>
    <mergeCell ref="B1162:F1162"/>
    <mergeCell ref="G1162:H1162"/>
    <mergeCell ref="J1162:K1162"/>
    <mergeCell ref="B1163:F1163"/>
    <mergeCell ref="G1163:H1163"/>
    <mergeCell ref="J1163:K1163"/>
    <mergeCell ref="B1160:F1160"/>
    <mergeCell ref="G1160:H1160"/>
    <mergeCell ref="J1160:K1160"/>
    <mergeCell ref="B1161:F1161"/>
    <mergeCell ref="G1161:H1161"/>
    <mergeCell ref="J1161:K1161"/>
    <mergeCell ref="B1170:F1170"/>
    <mergeCell ref="G1170:H1170"/>
    <mergeCell ref="J1170:K1170"/>
    <mergeCell ref="B1171:F1171"/>
    <mergeCell ref="G1171:H1171"/>
    <mergeCell ref="J1171:K1171"/>
    <mergeCell ref="B1168:F1168"/>
    <mergeCell ref="G1168:H1168"/>
    <mergeCell ref="J1168:K1168"/>
    <mergeCell ref="B1169:F1169"/>
    <mergeCell ref="G1169:H1169"/>
    <mergeCell ref="J1169:K1169"/>
    <mergeCell ref="B1166:F1166"/>
    <mergeCell ref="G1166:H1166"/>
    <mergeCell ref="J1166:K1166"/>
    <mergeCell ref="B1167:F1167"/>
    <mergeCell ref="G1167:H1167"/>
    <mergeCell ref="J1167:K1167"/>
    <mergeCell ref="B1176:F1176"/>
    <mergeCell ref="G1176:H1176"/>
    <mergeCell ref="J1176:K1176"/>
    <mergeCell ref="B1177:F1177"/>
    <mergeCell ref="G1177:H1177"/>
    <mergeCell ref="J1177:K1177"/>
    <mergeCell ref="B1174:F1174"/>
    <mergeCell ref="G1174:H1174"/>
    <mergeCell ref="J1174:K1174"/>
    <mergeCell ref="B1175:F1175"/>
    <mergeCell ref="G1175:H1175"/>
    <mergeCell ref="J1175:K1175"/>
    <mergeCell ref="B1172:F1172"/>
    <mergeCell ref="G1172:H1172"/>
    <mergeCell ref="J1172:K1172"/>
    <mergeCell ref="B1173:F1173"/>
    <mergeCell ref="G1173:H1173"/>
    <mergeCell ref="J1173:K1173"/>
    <mergeCell ref="B1182:F1182"/>
    <mergeCell ref="G1182:H1182"/>
    <mergeCell ref="J1182:K1182"/>
    <mergeCell ref="B1183:F1183"/>
    <mergeCell ref="G1183:H1183"/>
    <mergeCell ref="J1183:K1183"/>
    <mergeCell ref="B1180:F1180"/>
    <mergeCell ref="G1180:H1180"/>
    <mergeCell ref="J1180:K1180"/>
    <mergeCell ref="B1181:F1181"/>
    <mergeCell ref="G1181:H1181"/>
    <mergeCell ref="J1181:K1181"/>
    <mergeCell ref="B1178:F1178"/>
    <mergeCell ref="G1178:H1178"/>
    <mergeCell ref="J1178:K1178"/>
    <mergeCell ref="B1179:F1179"/>
    <mergeCell ref="G1179:H1179"/>
    <mergeCell ref="J1179:K1179"/>
    <mergeCell ref="B1188:F1188"/>
    <mergeCell ref="G1188:H1188"/>
    <mergeCell ref="J1188:K1188"/>
    <mergeCell ref="B1189:F1189"/>
    <mergeCell ref="G1189:H1189"/>
    <mergeCell ref="J1189:K1189"/>
    <mergeCell ref="B1186:F1186"/>
    <mergeCell ref="G1186:H1186"/>
    <mergeCell ref="J1186:K1186"/>
    <mergeCell ref="B1187:F1187"/>
    <mergeCell ref="G1187:H1187"/>
    <mergeCell ref="J1187:K1187"/>
    <mergeCell ref="B1184:F1184"/>
    <mergeCell ref="G1184:H1184"/>
    <mergeCell ref="J1184:K1184"/>
    <mergeCell ref="B1185:F1185"/>
    <mergeCell ref="G1185:H1185"/>
    <mergeCell ref="J1185:K1185"/>
    <mergeCell ref="B1194:F1194"/>
    <mergeCell ref="G1194:H1194"/>
    <mergeCell ref="J1194:K1194"/>
    <mergeCell ref="B1195:F1195"/>
    <mergeCell ref="G1195:H1195"/>
    <mergeCell ref="J1195:K1195"/>
    <mergeCell ref="B1192:F1192"/>
    <mergeCell ref="G1192:H1192"/>
    <mergeCell ref="J1192:K1192"/>
    <mergeCell ref="B1193:F1193"/>
    <mergeCell ref="G1193:H1193"/>
    <mergeCell ref="J1193:K1193"/>
    <mergeCell ref="B1190:F1190"/>
    <mergeCell ref="G1190:H1190"/>
    <mergeCell ref="J1190:K1190"/>
    <mergeCell ref="B1191:F1191"/>
    <mergeCell ref="G1191:H1191"/>
    <mergeCell ref="J1191:K1191"/>
    <mergeCell ref="B1200:F1200"/>
    <mergeCell ref="G1200:H1200"/>
    <mergeCell ref="J1200:K1200"/>
    <mergeCell ref="B1201:F1201"/>
    <mergeCell ref="G1201:H1201"/>
    <mergeCell ref="J1201:K1201"/>
    <mergeCell ref="B1198:F1198"/>
    <mergeCell ref="G1198:H1198"/>
    <mergeCell ref="J1198:K1198"/>
    <mergeCell ref="B1199:F1199"/>
    <mergeCell ref="G1199:H1199"/>
    <mergeCell ref="J1199:K1199"/>
    <mergeCell ref="B1196:F1196"/>
    <mergeCell ref="G1196:H1196"/>
    <mergeCell ref="J1196:K1196"/>
    <mergeCell ref="B1197:F1197"/>
    <mergeCell ref="G1197:H1197"/>
    <mergeCell ref="J1197:K1197"/>
    <mergeCell ref="B1206:F1206"/>
    <mergeCell ref="G1206:H1206"/>
    <mergeCell ref="J1206:K1206"/>
    <mergeCell ref="B1207:F1207"/>
    <mergeCell ref="G1207:H1207"/>
    <mergeCell ref="J1207:K1207"/>
    <mergeCell ref="B1204:F1204"/>
    <mergeCell ref="G1204:H1204"/>
    <mergeCell ref="J1204:K1204"/>
    <mergeCell ref="B1205:F1205"/>
    <mergeCell ref="G1205:H1205"/>
    <mergeCell ref="J1205:K1205"/>
    <mergeCell ref="B1202:F1202"/>
    <mergeCell ref="G1202:H1202"/>
    <mergeCell ref="J1202:K1202"/>
    <mergeCell ref="B1203:F1203"/>
    <mergeCell ref="G1203:H1203"/>
    <mergeCell ref="J1203:K1203"/>
    <mergeCell ref="B1212:F1212"/>
    <mergeCell ref="G1212:H1212"/>
    <mergeCell ref="J1212:K1212"/>
    <mergeCell ref="B1213:F1213"/>
    <mergeCell ref="G1213:H1213"/>
    <mergeCell ref="J1213:K1213"/>
    <mergeCell ref="B1210:F1210"/>
    <mergeCell ref="G1210:H1210"/>
    <mergeCell ref="J1210:K1210"/>
    <mergeCell ref="B1211:F1211"/>
    <mergeCell ref="G1211:H1211"/>
    <mergeCell ref="J1211:K1211"/>
    <mergeCell ref="B1208:F1208"/>
    <mergeCell ref="G1208:H1208"/>
    <mergeCell ref="J1208:K1208"/>
    <mergeCell ref="B1209:F1209"/>
    <mergeCell ref="G1209:H1209"/>
    <mergeCell ref="J1209:K1209"/>
    <mergeCell ref="B1218:F1218"/>
    <mergeCell ref="G1218:H1218"/>
    <mergeCell ref="J1218:K1218"/>
    <mergeCell ref="B1219:F1219"/>
    <mergeCell ref="G1219:H1219"/>
    <mergeCell ref="J1219:K1219"/>
    <mergeCell ref="B1216:F1216"/>
    <mergeCell ref="G1216:H1216"/>
    <mergeCell ref="J1216:K1216"/>
    <mergeCell ref="B1217:F1217"/>
    <mergeCell ref="G1217:H1217"/>
    <mergeCell ref="J1217:K1217"/>
    <mergeCell ref="B1214:F1214"/>
    <mergeCell ref="G1214:H1214"/>
    <mergeCell ref="J1214:K1214"/>
    <mergeCell ref="B1215:F1215"/>
    <mergeCell ref="G1215:H1215"/>
    <mergeCell ref="J1215:K1215"/>
    <mergeCell ref="B1224:F1224"/>
    <mergeCell ref="G1224:H1224"/>
    <mergeCell ref="J1224:K1224"/>
    <mergeCell ref="B1225:F1225"/>
    <mergeCell ref="G1225:H1225"/>
    <mergeCell ref="J1225:K1225"/>
    <mergeCell ref="B1222:F1222"/>
    <mergeCell ref="G1222:H1222"/>
    <mergeCell ref="J1222:K1222"/>
    <mergeCell ref="B1223:F1223"/>
    <mergeCell ref="G1223:H1223"/>
    <mergeCell ref="J1223:K1223"/>
    <mergeCell ref="B1220:F1220"/>
    <mergeCell ref="G1220:H1220"/>
    <mergeCell ref="J1220:K1220"/>
    <mergeCell ref="B1221:F1221"/>
    <mergeCell ref="G1221:H1221"/>
    <mergeCell ref="J1221:K1221"/>
    <mergeCell ref="B1230:F1230"/>
    <mergeCell ref="G1230:H1230"/>
    <mergeCell ref="J1230:K1230"/>
    <mergeCell ref="B1231:F1231"/>
    <mergeCell ref="G1231:H1231"/>
    <mergeCell ref="J1231:K1231"/>
    <mergeCell ref="B1228:F1228"/>
    <mergeCell ref="G1228:H1228"/>
    <mergeCell ref="J1228:K1228"/>
    <mergeCell ref="B1229:F1229"/>
    <mergeCell ref="G1229:H1229"/>
    <mergeCell ref="J1229:K1229"/>
    <mergeCell ref="B1226:F1226"/>
    <mergeCell ref="G1226:H1226"/>
    <mergeCell ref="J1226:K1226"/>
    <mergeCell ref="B1227:F1227"/>
    <mergeCell ref="G1227:H1227"/>
    <mergeCell ref="J1227:K1227"/>
    <mergeCell ref="B1236:F1236"/>
    <mergeCell ref="G1236:H1236"/>
    <mergeCell ref="J1236:K1236"/>
    <mergeCell ref="B1237:F1237"/>
    <mergeCell ref="G1237:H1237"/>
    <mergeCell ref="J1237:K1237"/>
    <mergeCell ref="B1234:F1234"/>
    <mergeCell ref="G1234:H1234"/>
    <mergeCell ref="J1234:K1234"/>
    <mergeCell ref="B1235:F1235"/>
    <mergeCell ref="G1235:H1235"/>
    <mergeCell ref="J1235:K1235"/>
    <mergeCell ref="B1232:F1232"/>
    <mergeCell ref="G1232:H1232"/>
    <mergeCell ref="J1232:K1232"/>
    <mergeCell ref="B1233:F1233"/>
    <mergeCell ref="G1233:H1233"/>
    <mergeCell ref="J1233:K1233"/>
    <mergeCell ref="B1242:F1242"/>
    <mergeCell ref="G1242:H1242"/>
    <mergeCell ref="J1242:K1242"/>
    <mergeCell ref="B1243:F1243"/>
    <mergeCell ref="G1243:H1243"/>
    <mergeCell ref="J1243:K1243"/>
    <mergeCell ref="B1240:F1240"/>
    <mergeCell ref="G1240:H1240"/>
    <mergeCell ref="J1240:K1240"/>
    <mergeCell ref="B1241:F1241"/>
    <mergeCell ref="G1241:H1241"/>
    <mergeCell ref="J1241:K1241"/>
    <mergeCell ref="B1238:F1238"/>
    <mergeCell ref="G1238:H1238"/>
    <mergeCell ref="J1238:K1238"/>
    <mergeCell ref="B1239:F1239"/>
    <mergeCell ref="G1239:H1239"/>
    <mergeCell ref="J1239:K1239"/>
    <mergeCell ref="B1248:F1248"/>
    <mergeCell ref="G1248:H1248"/>
    <mergeCell ref="J1248:K1248"/>
    <mergeCell ref="B1249:F1249"/>
    <mergeCell ref="G1249:H1249"/>
    <mergeCell ref="J1249:K1249"/>
    <mergeCell ref="B1246:F1246"/>
    <mergeCell ref="G1246:H1246"/>
    <mergeCell ref="J1246:K1246"/>
    <mergeCell ref="B1247:F1247"/>
    <mergeCell ref="G1247:H1247"/>
    <mergeCell ref="J1247:K1247"/>
    <mergeCell ref="B1244:F1244"/>
    <mergeCell ref="G1244:H1244"/>
    <mergeCell ref="J1244:K1244"/>
    <mergeCell ref="B1245:F1245"/>
    <mergeCell ref="G1245:H1245"/>
    <mergeCell ref="J1245:K1245"/>
    <mergeCell ref="B1254:F1254"/>
    <mergeCell ref="G1254:H1254"/>
    <mergeCell ref="J1254:K1254"/>
    <mergeCell ref="B1255:F1255"/>
    <mergeCell ref="G1255:H1255"/>
    <mergeCell ref="J1255:K1255"/>
    <mergeCell ref="B1252:F1252"/>
    <mergeCell ref="G1252:H1252"/>
    <mergeCell ref="J1252:K1252"/>
    <mergeCell ref="B1253:F1253"/>
    <mergeCell ref="G1253:H1253"/>
    <mergeCell ref="J1253:K1253"/>
    <mergeCell ref="B1250:F1250"/>
    <mergeCell ref="G1250:H1250"/>
    <mergeCell ref="J1250:K1250"/>
    <mergeCell ref="B1251:F1251"/>
    <mergeCell ref="G1251:H1251"/>
    <mergeCell ref="J1251:K1251"/>
    <mergeCell ref="B1260:F1260"/>
    <mergeCell ref="G1260:H1260"/>
    <mergeCell ref="J1260:K1260"/>
    <mergeCell ref="B1261:F1261"/>
    <mergeCell ref="G1261:H1261"/>
    <mergeCell ref="J1261:K1261"/>
    <mergeCell ref="B1258:F1258"/>
    <mergeCell ref="G1258:H1258"/>
    <mergeCell ref="J1258:K1258"/>
    <mergeCell ref="B1259:F1259"/>
    <mergeCell ref="G1259:H1259"/>
    <mergeCell ref="J1259:K1259"/>
    <mergeCell ref="B1256:F1256"/>
    <mergeCell ref="G1256:H1256"/>
    <mergeCell ref="J1256:K1256"/>
    <mergeCell ref="B1257:F1257"/>
    <mergeCell ref="G1257:H1257"/>
    <mergeCell ref="J1257:K1257"/>
    <mergeCell ref="B1266:F1266"/>
    <mergeCell ref="G1266:H1266"/>
    <mergeCell ref="J1266:K1266"/>
    <mergeCell ref="B1267:F1267"/>
    <mergeCell ref="G1267:H1267"/>
    <mergeCell ref="J1267:K1267"/>
    <mergeCell ref="B1264:F1264"/>
    <mergeCell ref="G1264:H1264"/>
    <mergeCell ref="J1264:K1264"/>
    <mergeCell ref="B1265:F1265"/>
    <mergeCell ref="G1265:H1265"/>
    <mergeCell ref="J1265:K1265"/>
    <mergeCell ref="B1262:F1262"/>
    <mergeCell ref="G1262:H1262"/>
    <mergeCell ref="J1262:K1262"/>
    <mergeCell ref="B1263:F1263"/>
    <mergeCell ref="G1263:H1263"/>
    <mergeCell ref="J1263:K1263"/>
    <mergeCell ref="B1272:F1272"/>
    <mergeCell ref="G1272:H1272"/>
    <mergeCell ref="J1272:K1272"/>
    <mergeCell ref="B1273:F1273"/>
    <mergeCell ref="G1273:H1273"/>
    <mergeCell ref="J1273:K1273"/>
    <mergeCell ref="B1270:F1270"/>
    <mergeCell ref="G1270:H1270"/>
    <mergeCell ref="J1270:K1270"/>
    <mergeCell ref="B1271:F1271"/>
    <mergeCell ref="G1271:H1271"/>
    <mergeCell ref="J1271:K1271"/>
    <mergeCell ref="B1268:F1268"/>
    <mergeCell ref="G1268:H1268"/>
    <mergeCell ref="J1268:K1268"/>
    <mergeCell ref="B1269:F1269"/>
    <mergeCell ref="G1269:H1269"/>
    <mergeCell ref="J1269:K1269"/>
    <mergeCell ref="B1278:F1278"/>
    <mergeCell ref="G1278:H1278"/>
    <mergeCell ref="J1278:K1278"/>
    <mergeCell ref="B1279:F1279"/>
    <mergeCell ref="G1279:H1279"/>
    <mergeCell ref="J1279:K1279"/>
    <mergeCell ref="B1276:F1276"/>
    <mergeCell ref="G1276:H1276"/>
    <mergeCell ref="J1276:K1276"/>
    <mergeCell ref="B1277:F1277"/>
    <mergeCell ref="G1277:H1277"/>
    <mergeCell ref="J1277:K1277"/>
    <mergeCell ref="B1274:F1274"/>
    <mergeCell ref="G1274:H1274"/>
    <mergeCell ref="J1274:K1274"/>
    <mergeCell ref="B1275:F1275"/>
    <mergeCell ref="G1275:H1275"/>
    <mergeCell ref="J1275:K1275"/>
    <mergeCell ref="B1284:F1284"/>
    <mergeCell ref="G1284:H1284"/>
    <mergeCell ref="J1284:K1284"/>
    <mergeCell ref="B1285:F1285"/>
    <mergeCell ref="G1285:H1285"/>
    <mergeCell ref="J1285:K1285"/>
    <mergeCell ref="B1282:F1282"/>
    <mergeCell ref="G1282:H1282"/>
    <mergeCell ref="J1282:K1282"/>
    <mergeCell ref="B1283:F1283"/>
    <mergeCell ref="G1283:H1283"/>
    <mergeCell ref="J1283:K1283"/>
    <mergeCell ref="B1280:F1280"/>
    <mergeCell ref="G1280:H1280"/>
    <mergeCell ref="J1280:K1280"/>
    <mergeCell ref="B1281:F1281"/>
    <mergeCell ref="G1281:H1281"/>
    <mergeCell ref="J1281:K1281"/>
    <mergeCell ref="B1290:F1290"/>
    <mergeCell ref="G1290:H1290"/>
    <mergeCell ref="J1290:K1290"/>
    <mergeCell ref="B1291:F1291"/>
    <mergeCell ref="G1291:H1291"/>
    <mergeCell ref="J1291:K1291"/>
    <mergeCell ref="B1288:F1288"/>
    <mergeCell ref="G1288:H1288"/>
    <mergeCell ref="J1288:K1288"/>
    <mergeCell ref="B1289:F1289"/>
    <mergeCell ref="G1289:H1289"/>
    <mergeCell ref="J1289:K1289"/>
    <mergeCell ref="B1286:F1286"/>
    <mergeCell ref="G1286:H1286"/>
    <mergeCell ref="J1286:K1286"/>
    <mergeCell ref="B1287:F1287"/>
    <mergeCell ref="G1287:H1287"/>
    <mergeCell ref="J1287:K1287"/>
    <mergeCell ref="B1296:F1296"/>
    <mergeCell ref="G1296:H1296"/>
    <mergeCell ref="J1296:K1296"/>
    <mergeCell ref="B1297:F1297"/>
    <mergeCell ref="G1297:H1297"/>
    <mergeCell ref="J1297:K1297"/>
    <mergeCell ref="B1294:F1294"/>
    <mergeCell ref="G1294:H1294"/>
    <mergeCell ref="J1294:K1294"/>
    <mergeCell ref="B1295:F1295"/>
    <mergeCell ref="G1295:H1295"/>
    <mergeCell ref="J1295:K1295"/>
    <mergeCell ref="B1292:F1292"/>
    <mergeCell ref="G1292:H1292"/>
    <mergeCell ref="J1292:K1292"/>
    <mergeCell ref="B1293:F1293"/>
    <mergeCell ref="G1293:H1293"/>
    <mergeCell ref="J1293:K1293"/>
    <mergeCell ref="B1302:F1302"/>
    <mergeCell ref="G1302:H1302"/>
    <mergeCell ref="J1302:K1302"/>
    <mergeCell ref="B1303:F1303"/>
    <mergeCell ref="G1303:H1303"/>
    <mergeCell ref="J1303:K1303"/>
    <mergeCell ref="B1300:F1300"/>
    <mergeCell ref="G1300:H1300"/>
    <mergeCell ref="J1300:K1300"/>
    <mergeCell ref="B1301:F1301"/>
    <mergeCell ref="G1301:H1301"/>
    <mergeCell ref="J1301:K1301"/>
    <mergeCell ref="B1298:F1298"/>
    <mergeCell ref="G1298:H1298"/>
    <mergeCell ref="J1298:K1298"/>
    <mergeCell ref="B1299:F1299"/>
    <mergeCell ref="G1299:H1299"/>
    <mergeCell ref="J1299:K1299"/>
    <mergeCell ref="B1308:F1308"/>
    <mergeCell ref="G1308:H1308"/>
    <mergeCell ref="J1308:K1308"/>
    <mergeCell ref="B1309:F1309"/>
    <mergeCell ref="G1309:H1309"/>
    <mergeCell ref="J1309:K1309"/>
    <mergeCell ref="B1306:F1306"/>
    <mergeCell ref="G1306:H1306"/>
    <mergeCell ref="J1306:K1306"/>
    <mergeCell ref="B1307:F1307"/>
    <mergeCell ref="G1307:H1307"/>
    <mergeCell ref="J1307:K1307"/>
    <mergeCell ref="B1304:F1304"/>
    <mergeCell ref="G1304:H1304"/>
    <mergeCell ref="J1304:K1304"/>
    <mergeCell ref="B1305:F1305"/>
    <mergeCell ref="G1305:H1305"/>
    <mergeCell ref="J1305:K1305"/>
    <mergeCell ref="B1314:F1314"/>
    <mergeCell ref="G1314:H1314"/>
    <mergeCell ref="J1314:K1314"/>
    <mergeCell ref="B1315:F1315"/>
    <mergeCell ref="G1315:H1315"/>
    <mergeCell ref="J1315:K1315"/>
    <mergeCell ref="B1312:F1312"/>
    <mergeCell ref="G1312:H1312"/>
    <mergeCell ref="J1312:K1312"/>
    <mergeCell ref="B1313:F1313"/>
    <mergeCell ref="G1313:H1313"/>
    <mergeCell ref="J1313:K1313"/>
    <mergeCell ref="B1310:F1310"/>
    <mergeCell ref="G1310:H1310"/>
    <mergeCell ref="J1310:K1310"/>
    <mergeCell ref="B1311:F1311"/>
    <mergeCell ref="G1311:H1311"/>
    <mergeCell ref="J1311:K1311"/>
    <mergeCell ref="B1320:F1320"/>
    <mergeCell ref="G1320:H1320"/>
    <mergeCell ref="J1320:K1320"/>
    <mergeCell ref="B1321:F1321"/>
    <mergeCell ref="G1321:H1321"/>
    <mergeCell ref="J1321:K1321"/>
    <mergeCell ref="B1318:F1318"/>
    <mergeCell ref="G1318:H1318"/>
    <mergeCell ref="J1318:K1318"/>
    <mergeCell ref="B1319:F1319"/>
    <mergeCell ref="G1319:H1319"/>
    <mergeCell ref="J1319:K1319"/>
    <mergeCell ref="B1316:F1316"/>
    <mergeCell ref="G1316:H1316"/>
    <mergeCell ref="J1316:K1316"/>
    <mergeCell ref="B1317:F1317"/>
    <mergeCell ref="G1317:H1317"/>
    <mergeCell ref="J1317:K1317"/>
    <mergeCell ref="B1326:F1326"/>
    <mergeCell ref="G1326:H1326"/>
    <mergeCell ref="J1326:K1326"/>
    <mergeCell ref="B1327:F1327"/>
    <mergeCell ref="G1327:H1327"/>
    <mergeCell ref="J1327:K1327"/>
    <mergeCell ref="B1324:F1324"/>
    <mergeCell ref="G1324:H1324"/>
    <mergeCell ref="J1324:K1324"/>
    <mergeCell ref="B1325:F1325"/>
    <mergeCell ref="G1325:H1325"/>
    <mergeCell ref="J1325:K1325"/>
    <mergeCell ref="B1322:F1322"/>
    <mergeCell ref="G1322:H1322"/>
    <mergeCell ref="J1322:K1322"/>
    <mergeCell ref="B1323:F1323"/>
    <mergeCell ref="G1323:H1323"/>
    <mergeCell ref="J1323:K1323"/>
    <mergeCell ref="B1332:F1332"/>
    <mergeCell ref="G1332:H1332"/>
    <mergeCell ref="J1332:K1332"/>
    <mergeCell ref="B1333:F1333"/>
    <mergeCell ref="G1333:H1333"/>
    <mergeCell ref="J1333:K1333"/>
    <mergeCell ref="B1330:F1330"/>
    <mergeCell ref="G1330:H1330"/>
    <mergeCell ref="J1330:K1330"/>
    <mergeCell ref="B1331:F1331"/>
    <mergeCell ref="G1331:H1331"/>
    <mergeCell ref="J1331:K1331"/>
    <mergeCell ref="B1328:F1328"/>
    <mergeCell ref="G1328:H1328"/>
    <mergeCell ref="J1328:K1328"/>
    <mergeCell ref="B1329:F1329"/>
    <mergeCell ref="G1329:H1329"/>
    <mergeCell ref="J1329:K1329"/>
    <mergeCell ref="B1338:F1338"/>
    <mergeCell ref="G1338:H1338"/>
    <mergeCell ref="J1338:K1338"/>
    <mergeCell ref="B1339:F1339"/>
    <mergeCell ref="G1339:H1339"/>
    <mergeCell ref="J1339:K1339"/>
    <mergeCell ref="B1336:F1336"/>
    <mergeCell ref="G1336:H1336"/>
    <mergeCell ref="J1336:K1336"/>
    <mergeCell ref="B1337:F1337"/>
    <mergeCell ref="G1337:H1337"/>
    <mergeCell ref="J1337:K1337"/>
    <mergeCell ref="B1334:F1334"/>
    <mergeCell ref="G1334:H1334"/>
    <mergeCell ref="J1334:K1334"/>
    <mergeCell ref="B1335:F1335"/>
    <mergeCell ref="G1335:H1335"/>
    <mergeCell ref="J1335:K1335"/>
    <mergeCell ref="B1344:F1344"/>
    <mergeCell ref="G1344:H1344"/>
    <mergeCell ref="J1344:K1344"/>
    <mergeCell ref="B1345:F1345"/>
    <mergeCell ref="G1345:H1345"/>
    <mergeCell ref="J1345:K1345"/>
    <mergeCell ref="B1342:F1342"/>
    <mergeCell ref="G1342:H1342"/>
    <mergeCell ref="J1342:K1342"/>
    <mergeCell ref="B1343:F1343"/>
    <mergeCell ref="G1343:H1343"/>
    <mergeCell ref="J1343:K1343"/>
    <mergeCell ref="B1340:F1340"/>
    <mergeCell ref="G1340:H1340"/>
    <mergeCell ref="J1340:K1340"/>
    <mergeCell ref="B1341:F1341"/>
    <mergeCell ref="G1341:H1341"/>
    <mergeCell ref="J1341:K1341"/>
    <mergeCell ref="B1350:F1350"/>
    <mergeCell ref="G1350:H1350"/>
    <mergeCell ref="J1350:K1350"/>
    <mergeCell ref="B1351:F1351"/>
    <mergeCell ref="G1351:H1351"/>
    <mergeCell ref="J1351:K1351"/>
    <mergeCell ref="B1348:F1348"/>
    <mergeCell ref="G1348:H1348"/>
    <mergeCell ref="J1348:K1348"/>
    <mergeCell ref="B1349:F1349"/>
    <mergeCell ref="G1349:H1349"/>
    <mergeCell ref="J1349:K1349"/>
    <mergeCell ref="B1346:F1346"/>
    <mergeCell ref="G1346:H1346"/>
    <mergeCell ref="J1346:K1346"/>
    <mergeCell ref="B1347:F1347"/>
    <mergeCell ref="G1347:H1347"/>
    <mergeCell ref="J1347:K1347"/>
    <mergeCell ref="B1356:F1356"/>
    <mergeCell ref="G1356:H1356"/>
    <mergeCell ref="J1356:K1356"/>
    <mergeCell ref="B1357:F1357"/>
    <mergeCell ref="G1357:H1357"/>
    <mergeCell ref="J1357:K1357"/>
    <mergeCell ref="B1354:F1354"/>
    <mergeCell ref="G1354:H1354"/>
    <mergeCell ref="J1354:K1354"/>
    <mergeCell ref="B1355:F1355"/>
    <mergeCell ref="G1355:H1355"/>
    <mergeCell ref="J1355:K1355"/>
    <mergeCell ref="B1352:F1352"/>
    <mergeCell ref="G1352:H1352"/>
    <mergeCell ref="J1352:K1352"/>
    <mergeCell ref="B1353:F1353"/>
    <mergeCell ref="G1353:H1353"/>
    <mergeCell ref="J1353:K1353"/>
    <mergeCell ref="B1362:F1362"/>
    <mergeCell ref="G1362:H1362"/>
    <mergeCell ref="J1362:K1362"/>
    <mergeCell ref="B1363:F1363"/>
    <mergeCell ref="G1363:H1363"/>
    <mergeCell ref="J1363:K1363"/>
    <mergeCell ref="B1360:F1360"/>
    <mergeCell ref="G1360:H1360"/>
    <mergeCell ref="J1360:K1360"/>
    <mergeCell ref="B1361:F1361"/>
    <mergeCell ref="G1361:H1361"/>
    <mergeCell ref="J1361:K1361"/>
    <mergeCell ref="B1358:F1358"/>
    <mergeCell ref="G1358:H1358"/>
    <mergeCell ref="J1358:K1358"/>
    <mergeCell ref="B1359:F1359"/>
    <mergeCell ref="G1359:H1359"/>
    <mergeCell ref="J1359:K1359"/>
    <mergeCell ref="B1368:F1368"/>
    <mergeCell ref="G1368:H1368"/>
    <mergeCell ref="J1368:K1368"/>
    <mergeCell ref="B1369:F1369"/>
    <mergeCell ref="G1369:H1369"/>
    <mergeCell ref="J1369:K1369"/>
    <mergeCell ref="B1366:F1366"/>
    <mergeCell ref="G1366:H1366"/>
    <mergeCell ref="J1366:K1366"/>
    <mergeCell ref="B1367:F1367"/>
    <mergeCell ref="G1367:H1367"/>
    <mergeCell ref="J1367:K1367"/>
    <mergeCell ref="B1364:F1364"/>
    <mergeCell ref="G1364:H1364"/>
    <mergeCell ref="J1364:K1364"/>
    <mergeCell ref="B1365:F1365"/>
    <mergeCell ref="G1365:H1365"/>
    <mergeCell ref="J1365:K1365"/>
    <mergeCell ref="B1374:F1374"/>
    <mergeCell ref="G1374:H1374"/>
    <mergeCell ref="J1374:K1374"/>
    <mergeCell ref="B1375:F1375"/>
    <mergeCell ref="G1375:H1375"/>
    <mergeCell ref="J1375:K1375"/>
    <mergeCell ref="B1372:F1372"/>
    <mergeCell ref="G1372:H1372"/>
    <mergeCell ref="J1372:K1372"/>
    <mergeCell ref="B1373:F1373"/>
    <mergeCell ref="G1373:H1373"/>
    <mergeCell ref="J1373:K1373"/>
    <mergeCell ref="B1370:F1370"/>
    <mergeCell ref="G1370:H1370"/>
    <mergeCell ref="J1370:K1370"/>
    <mergeCell ref="B1371:F1371"/>
    <mergeCell ref="G1371:H1371"/>
    <mergeCell ref="J1371:K1371"/>
    <mergeCell ref="B1380:F1380"/>
    <mergeCell ref="G1380:H1380"/>
    <mergeCell ref="J1380:K1380"/>
    <mergeCell ref="B1381:F1381"/>
    <mergeCell ref="G1381:H1381"/>
    <mergeCell ref="J1381:K1381"/>
    <mergeCell ref="B1378:F1378"/>
    <mergeCell ref="G1378:H1378"/>
    <mergeCell ref="J1378:K1378"/>
    <mergeCell ref="B1379:F1379"/>
    <mergeCell ref="G1379:H1379"/>
    <mergeCell ref="J1379:K1379"/>
    <mergeCell ref="B1376:F1376"/>
    <mergeCell ref="G1376:H1376"/>
    <mergeCell ref="J1376:K1376"/>
    <mergeCell ref="B1377:F1377"/>
    <mergeCell ref="G1377:H1377"/>
    <mergeCell ref="J1377:K1377"/>
    <mergeCell ref="B1386:F1386"/>
    <mergeCell ref="G1386:H1386"/>
    <mergeCell ref="J1386:K1386"/>
    <mergeCell ref="B1387:F1387"/>
    <mergeCell ref="G1387:H1387"/>
    <mergeCell ref="J1387:K1387"/>
    <mergeCell ref="B1384:F1384"/>
    <mergeCell ref="G1384:H1384"/>
    <mergeCell ref="J1384:K1384"/>
    <mergeCell ref="B1385:F1385"/>
    <mergeCell ref="G1385:H1385"/>
    <mergeCell ref="J1385:K1385"/>
    <mergeCell ref="B1382:F1382"/>
    <mergeCell ref="G1382:H1382"/>
    <mergeCell ref="J1382:K1382"/>
    <mergeCell ref="B1383:F1383"/>
    <mergeCell ref="G1383:H1383"/>
    <mergeCell ref="J1383:K1383"/>
    <mergeCell ref="B1392:F1392"/>
    <mergeCell ref="G1392:H1392"/>
    <mergeCell ref="J1392:K1392"/>
    <mergeCell ref="B1393:F1393"/>
    <mergeCell ref="G1393:H1393"/>
    <mergeCell ref="J1393:K1393"/>
    <mergeCell ref="B1390:F1390"/>
    <mergeCell ref="G1390:H1390"/>
    <mergeCell ref="J1390:K1390"/>
    <mergeCell ref="B1391:F1391"/>
    <mergeCell ref="G1391:H1391"/>
    <mergeCell ref="J1391:K1391"/>
    <mergeCell ref="B1388:F1388"/>
    <mergeCell ref="G1388:H1388"/>
    <mergeCell ref="J1388:K1388"/>
    <mergeCell ref="B1389:F1389"/>
    <mergeCell ref="G1389:H1389"/>
    <mergeCell ref="J1389:K1389"/>
    <mergeCell ref="B1398:F1398"/>
    <mergeCell ref="G1398:H1398"/>
    <mergeCell ref="J1398:K1398"/>
    <mergeCell ref="B1399:F1399"/>
    <mergeCell ref="G1399:H1399"/>
    <mergeCell ref="J1399:K1399"/>
    <mergeCell ref="B1396:F1396"/>
    <mergeCell ref="G1396:H1396"/>
    <mergeCell ref="J1396:K1396"/>
    <mergeCell ref="B1397:F1397"/>
    <mergeCell ref="G1397:H1397"/>
    <mergeCell ref="J1397:K1397"/>
    <mergeCell ref="B1394:F1394"/>
    <mergeCell ref="G1394:H1394"/>
    <mergeCell ref="J1394:K1394"/>
    <mergeCell ref="B1395:F1395"/>
    <mergeCell ref="G1395:H1395"/>
    <mergeCell ref="J1395:K1395"/>
    <mergeCell ref="B1404:F1404"/>
    <mergeCell ref="G1404:H1404"/>
    <mergeCell ref="J1404:K1404"/>
    <mergeCell ref="B1405:F1405"/>
    <mergeCell ref="G1405:H1405"/>
    <mergeCell ref="J1405:K1405"/>
    <mergeCell ref="B1402:F1402"/>
    <mergeCell ref="G1402:H1402"/>
    <mergeCell ref="J1402:K1402"/>
    <mergeCell ref="B1403:F1403"/>
    <mergeCell ref="G1403:H1403"/>
    <mergeCell ref="J1403:K1403"/>
    <mergeCell ref="B1400:F1400"/>
    <mergeCell ref="G1400:H1400"/>
    <mergeCell ref="J1400:K1400"/>
    <mergeCell ref="B1401:F1401"/>
    <mergeCell ref="G1401:H1401"/>
    <mergeCell ref="J1401:K1401"/>
    <mergeCell ref="B1410:F1410"/>
    <mergeCell ref="G1410:H1410"/>
    <mergeCell ref="J1410:K1410"/>
    <mergeCell ref="B1411:F1411"/>
    <mergeCell ref="G1411:H1411"/>
    <mergeCell ref="J1411:K1411"/>
    <mergeCell ref="B1408:F1408"/>
    <mergeCell ref="G1408:H1408"/>
    <mergeCell ref="J1408:K1408"/>
    <mergeCell ref="B1409:F1409"/>
    <mergeCell ref="G1409:H1409"/>
    <mergeCell ref="J1409:K1409"/>
    <mergeCell ref="B1406:F1406"/>
    <mergeCell ref="G1406:H1406"/>
    <mergeCell ref="J1406:K1406"/>
    <mergeCell ref="B1407:F1407"/>
    <mergeCell ref="G1407:H1407"/>
    <mergeCell ref="J1407:K1407"/>
    <mergeCell ref="B1416:F1416"/>
    <mergeCell ref="G1416:H1416"/>
    <mergeCell ref="J1416:K1416"/>
    <mergeCell ref="B1417:F1417"/>
    <mergeCell ref="G1417:H1417"/>
    <mergeCell ref="J1417:K1417"/>
    <mergeCell ref="B1414:F1414"/>
    <mergeCell ref="G1414:H1414"/>
    <mergeCell ref="J1414:K1414"/>
    <mergeCell ref="B1415:F1415"/>
    <mergeCell ref="G1415:H1415"/>
    <mergeCell ref="J1415:K1415"/>
    <mergeCell ref="B1412:F1412"/>
    <mergeCell ref="G1412:H1412"/>
    <mergeCell ref="J1412:K1412"/>
    <mergeCell ref="B1413:F1413"/>
    <mergeCell ref="G1413:H1413"/>
    <mergeCell ref="J1413:K1413"/>
    <mergeCell ref="B1422:F1422"/>
    <mergeCell ref="G1422:H1422"/>
    <mergeCell ref="J1422:K1422"/>
    <mergeCell ref="B1423:F1423"/>
    <mergeCell ref="G1423:H1423"/>
    <mergeCell ref="J1423:K1423"/>
    <mergeCell ref="B1420:F1420"/>
    <mergeCell ref="G1420:H1420"/>
    <mergeCell ref="J1420:K1420"/>
    <mergeCell ref="B1421:F1421"/>
    <mergeCell ref="G1421:H1421"/>
    <mergeCell ref="J1421:K1421"/>
    <mergeCell ref="B1418:F1418"/>
    <mergeCell ref="G1418:H1418"/>
    <mergeCell ref="J1418:K1418"/>
    <mergeCell ref="B1419:F1419"/>
    <mergeCell ref="G1419:H1419"/>
    <mergeCell ref="J1419:K1419"/>
    <mergeCell ref="B1428:F1428"/>
    <mergeCell ref="G1428:H1428"/>
    <mergeCell ref="J1428:K1428"/>
    <mergeCell ref="B1429:F1429"/>
    <mergeCell ref="G1429:H1429"/>
    <mergeCell ref="J1429:K1429"/>
    <mergeCell ref="B1426:F1426"/>
    <mergeCell ref="G1426:H1426"/>
    <mergeCell ref="J1426:K1426"/>
    <mergeCell ref="B1427:F1427"/>
    <mergeCell ref="G1427:H1427"/>
    <mergeCell ref="J1427:K1427"/>
    <mergeCell ref="B1424:F1424"/>
    <mergeCell ref="G1424:H1424"/>
    <mergeCell ref="J1424:K1424"/>
    <mergeCell ref="B1425:F1425"/>
    <mergeCell ref="G1425:H1425"/>
    <mergeCell ref="J1425:K1425"/>
    <mergeCell ref="B1434:F1434"/>
    <mergeCell ref="G1434:H1434"/>
    <mergeCell ref="J1434:K1434"/>
    <mergeCell ref="B1435:F1435"/>
    <mergeCell ref="G1435:H1435"/>
    <mergeCell ref="J1435:K1435"/>
    <mergeCell ref="B1432:F1432"/>
    <mergeCell ref="G1432:H1432"/>
    <mergeCell ref="J1432:K1432"/>
    <mergeCell ref="B1433:F1433"/>
    <mergeCell ref="G1433:H1433"/>
    <mergeCell ref="J1433:K1433"/>
    <mergeCell ref="B1430:F1430"/>
    <mergeCell ref="G1430:H1430"/>
    <mergeCell ref="J1430:K1430"/>
    <mergeCell ref="B1431:F1431"/>
    <mergeCell ref="G1431:H1431"/>
    <mergeCell ref="J1431:K1431"/>
    <mergeCell ref="B1440:F1440"/>
    <mergeCell ref="G1440:H1440"/>
    <mergeCell ref="J1440:K1440"/>
    <mergeCell ref="B1441:F1441"/>
    <mergeCell ref="G1441:H1441"/>
    <mergeCell ref="J1441:K1441"/>
    <mergeCell ref="B1438:F1438"/>
    <mergeCell ref="G1438:H1438"/>
    <mergeCell ref="J1438:K1438"/>
    <mergeCell ref="B1439:F1439"/>
    <mergeCell ref="G1439:H1439"/>
    <mergeCell ref="J1439:K1439"/>
    <mergeCell ref="B1436:F1436"/>
    <mergeCell ref="G1436:H1436"/>
    <mergeCell ref="J1436:K1436"/>
    <mergeCell ref="B1437:F1437"/>
    <mergeCell ref="G1437:H1437"/>
    <mergeCell ref="J1437:K1437"/>
    <mergeCell ref="B1446:F1446"/>
    <mergeCell ref="G1446:H1446"/>
    <mergeCell ref="J1446:K1446"/>
    <mergeCell ref="B1447:F1447"/>
    <mergeCell ref="G1447:H1447"/>
    <mergeCell ref="J1447:K1447"/>
    <mergeCell ref="B1444:F1444"/>
    <mergeCell ref="G1444:H1444"/>
    <mergeCell ref="J1444:K1444"/>
    <mergeCell ref="B1445:F1445"/>
    <mergeCell ref="G1445:H1445"/>
    <mergeCell ref="J1445:K1445"/>
    <mergeCell ref="B1442:F1442"/>
    <mergeCell ref="G1442:H1442"/>
    <mergeCell ref="J1442:K1442"/>
    <mergeCell ref="B1443:F1443"/>
    <mergeCell ref="G1443:H1443"/>
    <mergeCell ref="J1443:K1443"/>
    <mergeCell ref="B1452:F1452"/>
    <mergeCell ref="G1452:H1452"/>
    <mergeCell ref="J1452:K1452"/>
    <mergeCell ref="B1453:F1453"/>
    <mergeCell ref="G1453:H1453"/>
    <mergeCell ref="J1453:K1453"/>
    <mergeCell ref="B1450:F1450"/>
    <mergeCell ref="G1450:H1450"/>
    <mergeCell ref="J1450:K1450"/>
    <mergeCell ref="B1451:F1451"/>
    <mergeCell ref="G1451:H1451"/>
    <mergeCell ref="J1451:K1451"/>
    <mergeCell ref="B1448:F1448"/>
    <mergeCell ref="G1448:H1448"/>
    <mergeCell ref="J1448:K1448"/>
    <mergeCell ref="B1449:F1449"/>
    <mergeCell ref="G1449:H1449"/>
    <mergeCell ref="J1449:K1449"/>
    <mergeCell ref="B1458:F1458"/>
    <mergeCell ref="G1458:H1458"/>
    <mergeCell ref="J1458:K1458"/>
    <mergeCell ref="B1459:F1459"/>
    <mergeCell ref="G1459:H1459"/>
    <mergeCell ref="J1459:K1459"/>
    <mergeCell ref="B1456:F1456"/>
    <mergeCell ref="G1456:H1456"/>
    <mergeCell ref="J1456:K1456"/>
    <mergeCell ref="B1457:F1457"/>
    <mergeCell ref="G1457:H1457"/>
    <mergeCell ref="J1457:K1457"/>
    <mergeCell ref="B1454:F1454"/>
    <mergeCell ref="G1454:H1454"/>
    <mergeCell ref="J1454:K1454"/>
    <mergeCell ref="B1455:F1455"/>
    <mergeCell ref="G1455:H1455"/>
    <mergeCell ref="J1455:K1455"/>
    <mergeCell ref="B1464:F1464"/>
    <mergeCell ref="G1464:H1464"/>
    <mergeCell ref="J1464:K1464"/>
    <mergeCell ref="B1465:F1465"/>
    <mergeCell ref="G1465:H1465"/>
    <mergeCell ref="J1465:K1465"/>
    <mergeCell ref="B1462:F1462"/>
    <mergeCell ref="G1462:H1462"/>
    <mergeCell ref="J1462:K1462"/>
    <mergeCell ref="B1463:F1463"/>
    <mergeCell ref="G1463:H1463"/>
    <mergeCell ref="J1463:K1463"/>
    <mergeCell ref="B1460:F1460"/>
    <mergeCell ref="G1460:H1460"/>
    <mergeCell ref="J1460:K1460"/>
    <mergeCell ref="B1461:F1461"/>
    <mergeCell ref="G1461:H1461"/>
    <mergeCell ref="J1461:K1461"/>
    <mergeCell ref="B1470:F1470"/>
    <mergeCell ref="G1470:H1470"/>
    <mergeCell ref="J1470:K1470"/>
    <mergeCell ref="B1471:F1471"/>
    <mergeCell ref="G1471:H1471"/>
    <mergeCell ref="J1471:K1471"/>
    <mergeCell ref="B1468:F1468"/>
    <mergeCell ref="G1468:H1468"/>
    <mergeCell ref="J1468:K1468"/>
    <mergeCell ref="B1469:F1469"/>
    <mergeCell ref="G1469:H1469"/>
    <mergeCell ref="J1469:K1469"/>
    <mergeCell ref="B1466:F1466"/>
    <mergeCell ref="G1466:H1466"/>
    <mergeCell ref="J1466:K1466"/>
    <mergeCell ref="B1467:F1467"/>
    <mergeCell ref="G1467:H1467"/>
    <mergeCell ref="J1467:K1467"/>
    <mergeCell ref="B1476:F1476"/>
    <mergeCell ref="G1476:H1476"/>
    <mergeCell ref="J1476:K1476"/>
    <mergeCell ref="B1477:F1477"/>
    <mergeCell ref="G1477:H1477"/>
    <mergeCell ref="J1477:K1477"/>
    <mergeCell ref="B1474:F1474"/>
    <mergeCell ref="G1474:H1474"/>
    <mergeCell ref="J1474:K1474"/>
    <mergeCell ref="B1475:F1475"/>
    <mergeCell ref="G1475:H1475"/>
    <mergeCell ref="J1475:K1475"/>
    <mergeCell ref="B1472:F1472"/>
    <mergeCell ref="G1472:H1472"/>
    <mergeCell ref="J1472:K1472"/>
    <mergeCell ref="B1473:F1473"/>
    <mergeCell ref="G1473:H1473"/>
    <mergeCell ref="J1473:K1473"/>
    <mergeCell ref="B1482:F1482"/>
    <mergeCell ref="G1482:H1482"/>
    <mergeCell ref="J1482:K1482"/>
    <mergeCell ref="B1483:F1483"/>
    <mergeCell ref="G1483:H1483"/>
    <mergeCell ref="J1483:K1483"/>
    <mergeCell ref="B1480:F1480"/>
    <mergeCell ref="G1480:H1480"/>
    <mergeCell ref="J1480:K1480"/>
    <mergeCell ref="B1481:F1481"/>
    <mergeCell ref="G1481:H1481"/>
    <mergeCell ref="J1481:K1481"/>
    <mergeCell ref="B1478:F1478"/>
    <mergeCell ref="G1478:H1478"/>
    <mergeCell ref="J1478:K1478"/>
    <mergeCell ref="B1479:F1479"/>
    <mergeCell ref="G1479:H1479"/>
    <mergeCell ref="J1479:K1479"/>
    <mergeCell ref="B1488:F1488"/>
    <mergeCell ref="G1488:H1488"/>
    <mergeCell ref="J1488:K1488"/>
    <mergeCell ref="B1489:F1489"/>
    <mergeCell ref="G1489:H1489"/>
    <mergeCell ref="J1489:K1489"/>
    <mergeCell ref="B1486:F1486"/>
    <mergeCell ref="G1486:H1486"/>
    <mergeCell ref="J1486:K1486"/>
    <mergeCell ref="B1487:F1487"/>
    <mergeCell ref="G1487:H1487"/>
    <mergeCell ref="J1487:K1487"/>
    <mergeCell ref="B1484:F1484"/>
    <mergeCell ref="G1484:H1484"/>
    <mergeCell ref="J1484:K1484"/>
    <mergeCell ref="B1485:F1485"/>
    <mergeCell ref="G1485:H1485"/>
    <mergeCell ref="J1485:K1485"/>
    <mergeCell ref="B1494:F1494"/>
    <mergeCell ref="G1494:H1494"/>
    <mergeCell ref="J1494:K1494"/>
    <mergeCell ref="B1495:F1495"/>
    <mergeCell ref="G1495:H1495"/>
    <mergeCell ref="J1495:K1495"/>
    <mergeCell ref="B1492:F1492"/>
    <mergeCell ref="G1492:H1492"/>
    <mergeCell ref="J1492:K1492"/>
    <mergeCell ref="B1493:F1493"/>
    <mergeCell ref="G1493:H1493"/>
    <mergeCell ref="J1493:K1493"/>
    <mergeCell ref="B1490:F1490"/>
    <mergeCell ref="G1490:H1490"/>
    <mergeCell ref="J1490:K1490"/>
    <mergeCell ref="B1491:F1491"/>
    <mergeCell ref="G1491:H1491"/>
    <mergeCell ref="J1491:K1491"/>
    <mergeCell ref="B1500:F1500"/>
    <mergeCell ref="G1500:H1500"/>
    <mergeCell ref="J1500:K1500"/>
    <mergeCell ref="B1501:F1501"/>
    <mergeCell ref="G1501:H1501"/>
    <mergeCell ref="J1501:K1501"/>
    <mergeCell ref="B1498:F1498"/>
    <mergeCell ref="G1498:H1498"/>
    <mergeCell ref="J1498:K1498"/>
    <mergeCell ref="B1499:F1499"/>
    <mergeCell ref="G1499:H1499"/>
    <mergeCell ref="J1499:K1499"/>
    <mergeCell ref="B1496:F1496"/>
    <mergeCell ref="G1496:H1496"/>
    <mergeCell ref="J1496:K1496"/>
    <mergeCell ref="B1497:F1497"/>
    <mergeCell ref="G1497:H1497"/>
    <mergeCell ref="J1497:K1497"/>
    <mergeCell ref="B1506:F1506"/>
    <mergeCell ref="G1506:H1506"/>
    <mergeCell ref="J1506:K1506"/>
    <mergeCell ref="B1507:F1507"/>
    <mergeCell ref="G1507:H1507"/>
    <mergeCell ref="J1507:K1507"/>
    <mergeCell ref="B1504:F1504"/>
    <mergeCell ref="G1504:H1504"/>
    <mergeCell ref="J1504:K1504"/>
    <mergeCell ref="B1505:F1505"/>
    <mergeCell ref="G1505:H1505"/>
    <mergeCell ref="J1505:K1505"/>
    <mergeCell ref="B1502:F1502"/>
    <mergeCell ref="G1502:H1502"/>
    <mergeCell ref="J1502:K1502"/>
    <mergeCell ref="B1503:F1503"/>
    <mergeCell ref="G1503:H1503"/>
    <mergeCell ref="J1503:K1503"/>
    <mergeCell ref="B1512:F1512"/>
    <mergeCell ref="G1512:H1512"/>
    <mergeCell ref="J1512:K1512"/>
    <mergeCell ref="B1513:F1513"/>
    <mergeCell ref="G1513:H1513"/>
    <mergeCell ref="J1513:K1513"/>
    <mergeCell ref="B1510:F1510"/>
    <mergeCell ref="G1510:H1510"/>
    <mergeCell ref="J1510:K1510"/>
    <mergeCell ref="B1511:F1511"/>
    <mergeCell ref="G1511:H1511"/>
    <mergeCell ref="J1511:K1511"/>
    <mergeCell ref="B1508:F1508"/>
    <mergeCell ref="G1508:H1508"/>
    <mergeCell ref="J1508:K1508"/>
    <mergeCell ref="B1509:F1509"/>
    <mergeCell ref="G1509:H1509"/>
    <mergeCell ref="J1509:K1509"/>
    <mergeCell ref="B1518:F1518"/>
    <mergeCell ref="G1518:H1518"/>
    <mergeCell ref="J1518:K1518"/>
    <mergeCell ref="B1519:F1519"/>
    <mergeCell ref="G1519:H1519"/>
    <mergeCell ref="J1519:K1519"/>
    <mergeCell ref="B1516:F1516"/>
    <mergeCell ref="G1516:H1516"/>
    <mergeCell ref="J1516:K1516"/>
    <mergeCell ref="B1517:F1517"/>
    <mergeCell ref="G1517:H1517"/>
    <mergeCell ref="J1517:K1517"/>
    <mergeCell ref="B1514:F1514"/>
    <mergeCell ref="G1514:H1514"/>
    <mergeCell ref="J1514:K1514"/>
    <mergeCell ref="B1515:F1515"/>
    <mergeCell ref="G1515:H1515"/>
    <mergeCell ref="J1515:K1515"/>
    <mergeCell ref="B1524:F1524"/>
    <mergeCell ref="G1524:H1524"/>
    <mergeCell ref="J1524:K1524"/>
    <mergeCell ref="B1525:F1525"/>
    <mergeCell ref="G1525:H1525"/>
    <mergeCell ref="J1525:K1525"/>
    <mergeCell ref="B1522:F1522"/>
    <mergeCell ref="G1522:H1522"/>
    <mergeCell ref="J1522:K1522"/>
    <mergeCell ref="B1523:F1523"/>
    <mergeCell ref="G1523:H1523"/>
    <mergeCell ref="J1523:K1523"/>
    <mergeCell ref="B1520:F1520"/>
    <mergeCell ref="G1520:H1520"/>
    <mergeCell ref="J1520:K1520"/>
    <mergeCell ref="B1521:F1521"/>
    <mergeCell ref="G1521:H1521"/>
    <mergeCell ref="J1521:K1521"/>
    <mergeCell ref="B1530:F1530"/>
    <mergeCell ref="G1530:H1530"/>
    <mergeCell ref="J1530:K1530"/>
    <mergeCell ref="B1531:F1531"/>
    <mergeCell ref="G1531:H1531"/>
    <mergeCell ref="J1531:K1531"/>
    <mergeCell ref="B1528:F1528"/>
    <mergeCell ref="G1528:H1528"/>
    <mergeCell ref="J1528:K1528"/>
    <mergeCell ref="B1529:F1529"/>
    <mergeCell ref="G1529:H1529"/>
    <mergeCell ref="J1529:K1529"/>
    <mergeCell ref="B1526:F1526"/>
    <mergeCell ref="G1526:H1526"/>
    <mergeCell ref="J1526:K1526"/>
    <mergeCell ref="B1527:F1527"/>
    <mergeCell ref="G1527:H1527"/>
    <mergeCell ref="J1527:K1527"/>
    <mergeCell ref="B1536:F1536"/>
    <mergeCell ref="G1536:H1536"/>
    <mergeCell ref="J1536:K1536"/>
    <mergeCell ref="B1537:F1537"/>
    <mergeCell ref="G1537:H1537"/>
    <mergeCell ref="J1537:K1537"/>
    <mergeCell ref="B1534:F1534"/>
    <mergeCell ref="G1534:H1534"/>
    <mergeCell ref="J1534:K1534"/>
    <mergeCell ref="B1535:F1535"/>
    <mergeCell ref="G1535:H1535"/>
    <mergeCell ref="J1535:K1535"/>
    <mergeCell ref="B1532:F1532"/>
    <mergeCell ref="G1532:H1532"/>
    <mergeCell ref="J1532:K1532"/>
    <mergeCell ref="B1533:F1533"/>
    <mergeCell ref="G1533:H1533"/>
    <mergeCell ref="J1533:K1533"/>
    <mergeCell ref="B1542:F1542"/>
    <mergeCell ref="G1542:H1542"/>
    <mergeCell ref="J1542:K1542"/>
    <mergeCell ref="B1543:F1543"/>
    <mergeCell ref="G1543:H1543"/>
    <mergeCell ref="J1543:K1543"/>
    <mergeCell ref="B1540:F1540"/>
    <mergeCell ref="G1540:H1540"/>
    <mergeCell ref="J1540:K1540"/>
    <mergeCell ref="B1541:F1541"/>
    <mergeCell ref="G1541:H1541"/>
    <mergeCell ref="J1541:K1541"/>
    <mergeCell ref="B1538:F1538"/>
    <mergeCell ref="G1538:H1538"/>
    <mergeCell ref="J1538:K1538"/>
    <mergeCell ref="B1539:F1539"/>
    <mergeCell ref="G1539:H1539"/>
    <mergeCell ref="J1539:K1539"/>
    <mergeCell ref="B1548:F1548"/>
    <mergeCell ref="G1548:H1548"/>
    <mergeCell ref="J1548:K1548"/>
    <mergeCell ref="B1549:F1549"/>
    <mergeCell ref="G1549:H1549"/>
    <mergeCell ref="J1549:K1549"/>
    <mergeCell ref="B1546:F1546"/>
    <mergeCell ref="G1546:H1546"/>
    <mergeCell ref="J1546:K1546"/>
    <mergeCell ref="B1547:F1547"/>
    <mergeCell ref="G1547:H1547"/>
    <mergeCell ref="J1547:K1547"/>
    <mergeCell ref="B1544:F1544"/>
    <mergeCell ref="G1544:H1544"/>
    <mergeCell ref="J1544:K1544"/>
    <mergeCell ref="B1545:F1545"/>
    <mergeCell ref="G1545:H1545"/>
    <mergeCell ref="J1545:K1545"/>
    <mergeCell ref="B1554:F1554"/>
    <mergeCell ref="G1554:H1554"/>
    <mergeCell ref="J1554:K1554"/>
    <mergeCell ref="B1555:F1555"/>
    <mergeCell ref="G1555:H1555"/>
    <mergeCell ref="J1555:K1555"/>
    <mergeCell ref="B1552:F1552"/>
    <mergeCell ref="G1552:H1552"/>
    <mergeCell ref="J1552:K1552"/>
    <mergeCell ref="B1553:F1553"/>
    <mergeCell ref="G1553:H1553"/>
    <mergeCell ref="J1553:K1553"/>
    <mergeCell ref="B1550:F1550"/>
    <mergeCell ref="G1550:H1550"/>
    <mergeCell ref="J1550:K1550"/>
    <mergeCell ref="B1551:F1551"/>
    <mergeCell ref="G1551:H1551"/>
    <mergeCell ref="J1551:K1551"/>
    <mergeCell ref="B1560:F1560"/>
    <mergeCell ref="G1560:H1560"/>
    <mergeCell ref="J1560:K1560"/>
    <mergeCell ref="B1561:F1561"/>
    <mergeCell ref="G1561:H1561"/>
    <mergeCell ref="J1561:K1561"/>
    <mergeCell ref="B1558:F1558"/>
    <mergeCell ref="G1558:H1558"/>
    <mergeCell ref="J1558:K1558"/>
    <mergeCell ref="B1559:F1559"/>
    <mergeCell ref="G1559:H1559"/>
    <mergeCell ref="J1559:K1559"/>
    <mergeCell ref="B1556:F1556"/>
    <mergeCell ref="G1556:H1556"/>
    <mergeCell ref="J1556:K1556"/>
    <mergeCell ref="B1557:F1557"/>
    <mergeCell ref="G1557:H1557"/>
    <mergeCell ref="J1557:K1557"/>
    <mergeCell ref="B1566:L1566"/>
    <mergeCell ref="B1567:F1567"/>
    <mergeCell ref="G1567:H1567"/>
    <mergeCell ref="J1567:K1567"/>
    <mergeCell ref="B1568:F1568"/>
    <mergeCell ref="G1568:H1568"/>
    <mergeCell ref="J1568:K1568"/>
    <mergeCell ref="B1564:F1564"/>
    <mergeCell ref="G1564:H1564"/>
    <mergeCell ref="J1564:K1564"/>
    <mergeCell ref="B1565:F1565"/>
    <mergeCell ref="G1565:H1565"/>
    <mergeCell ref="J1565:K1565"/>
    <mergeCell ref="B1562:F1562"/>
    <mergeCell ref="G1562:H1562"/>
    <mergeCell ref="J1562:K1562"/>
    <mergeCell ref="B1563:F1563"/>
    <mergeCell ref="G1563:H1563"/>
    <mergeCell ref="J1563:K1563"/>
    <mergeCell ref="B1573:F1573"/>
    <mergeCell ref="G1573:H1573"/>
    <mergeCell ref="J1573:K1573"/>
    <mergeCell ref="B1574:F1574"/>
    <mergeCell ref="G1574:H1574"/>
    <mergeCell ref="J1574:K1574"/>
    <mergeCell ref="B1571:F1571"/>
    <mergeCell ref="G1571:H1571"/>
    <mergeCell ref="J1571:K1571"/>
    <mergeCell ref="B1572:F1572"/>
    <mergeCell ref="G1572:H1572"/>
    <mergeCell ref="J1572:K1572"/>
    <mergeCell ref="B1569:F1569"/>
    <mergeCell ref="G1569:H1569"/>
    <mergeCell ref="J1569:K1569"/>
    <mergeCell ref="B1570:F1570"/>
    <mergeCell ref="G1570:H1570"/>
    <mergeCell ref="J1570:K1570"/>
    <mergeCell ref="B1579:F1579"/>
    <mergeCell ref="G1579:H1579"/>
    <mergeCell ref="J1579:K1579"/>
    <mergeCell ref="B1580:F1580"/>
    <mergeCell ref="G1580:H1580"/>
    <mergeCell ref="J1580:K1580"/>
    <mergeCell ref="B1577:F1577"/>
    <mergeCell ref="G1577:H1577"/>
    <mergeCell ref="J1577:K1577"/>
    <mergeCell ref="B1578:F1578"/>
    <mergeCell ref="G1578:H1578"/>
    <mergeCell ref="J1578:K1578"/>
    <mergeCell ref="B1575:F1575"/>
    <mergeCell ref="G1575:H1575"/>
    <mergeCell ref="J1575:K1575"/>
    <mergeCell ref="B1576:F1576"/>
    <mergeCell ref="G1576:H1576"/>
    <mergeCell ref="J1576:K1576"/>
    <mergeCell ref="B1585:F1585"/>
    <mergeCell ref="G1585:H1585"/>
    <mergeCell ref="J1585:K1585"/>
    <mergeCell ref="B1586:F1586"/>
    <mergeCell ref="G1586:H1586"/>
    <mergeCell ref="J1586:K1586"/>
    <mergeCell ref="B1583:F1583"/>
    <mergeCell ref="G1583:H1583"/>
    <mergeCell ref="J1583:K1583"/>
    <mergeCell ref="B1584:F1584"/>
    <mergeCell ref="G1584:H1584"/>
    <mergeCell ref="J1584:K1584"/>
    <mergeCell ref="B1581:F1581"/>
    <mergeCell ref="G1581:H1581"/>
    <mergeCell ref="J1581:K1581"/>
    <mergeCell ref="B1582:F1582"/>
    <mergeCell ref="G1582:H1582"/>
    <mergeCell ref="J1582:K1582"/>
    <mergeCell ref="B1592:F1592"/>
    <mergeCell ref="G1592:H1592"/>
    <mergeCell ref="J1592:K1592"/>
    <mergeCell ref="B1593:F1593"/>
    <mergeCell ref="G1593:H1593"/>
    <mergeCell ref="J1593:K1593"/>
    <mergeCell ref="B1589:L1589"/>
    <mergeCell ref="B1590:F1590"/>
    <mergeCell ref="G1590:H1590"/>
    <mergeCell ref="J1590:K1590"/>
    <mergeCell ref="B1591:F1591"/>
    <mergeCell ref="G1591:H1591"/>
    <mergeCell ref="J1591:K1591"/>
    <mergeCell ref="B1587:F1587"/>
    <mergeCell ref="G1587:H1587"/>
    <mergeCell ref="J1587:K1587"/>
    <mergeCell ref="B1588:F1588"/>
    <mergeCell ref="G1588:H1588"/>
    <mergeCell ref="J1588:K1588"/>
    <mergeCell ref="B1598:F1598"/>
    <mergeCell ref="G1598:H1598"/>
    <mergeCell ref="J1598:K1598"/>
    <mergeCell ref="B1599:F1599"/>
    <mergeCell ref="G1599:H1599"/>
    <mergeCell ref="J1599:K1599"/>
    <mergeCell ref="B1596:F1596"/>
    <mergeCell ref="G1596:H1596"/>
    <mergeCell ref="J1596:K1596"/>
    <mergeCell ref="B1597:F1597"/>
    <mergeCell ref="G1597:H1597"/>
    <mergeCell ref="J1597:K1597"/>
    <mergeCell ref="B1594:F1594"/>
    <mergeCell ref="G1594:H1594"/>
    <mergeCell ref="J1594:K1594"/>
    <mergeCell ref="B1595:F1595"/>
    <mergeCell ref="G1595:H1595"/>
    <mergeCell ref="J1595:K1595"/>
    <mergeCell ref="B1604:F1604"/>
    <mergeCell ref="G1604:H1604"/>
    <mergeCell ref="J1604:K1604"/>
    <mergeCell ref="B1605:F1605"/>
    <mergeCell ref="G1605:H1605"/>
    <mergeCell ref="J1605:K1605"/>
    <mergeCell ref="B1602:F1602"/>
    <mergeCell ref="G1602:H1602"/>
    <mergeCell ref="J1602:K1602"/>
    <mergeCell ref="B1603:F1603"/>
    <mergeCell ref="G1603:H1603"/>
    <mergeCell ref="J1603:K1603"/>
    <mergeCell ref="B1600:F1600"/>
    <mergeCell ref="G1600:H1600"/>
    <mergeCell ref="J1600:K1600"/>
    <mergeCell ref="B1601:F1601"/>
    <mergeCell ref="G1601:H1601"/>
    <mergeCell ref="J1601:K1601"/>
    <mergeCell ref="B1610:F1610"/>
    <mergeCell ref="G1610:H1610"/>
    <mergeCell ref="J1610:K1610"/>
    <mergeCell ref="B1611:F1611"/>
    <mergeCell ref="G1611:H1611"/>
    <mergeCell ref="J1611:K1611"/>
    <mergeCell ref="B1608:F1608"/>
    <mergeCell ref="G1608:H1608"/>
    <mergeCell ref="J1608:K1608"/>
    <mergeCell ref="B1609:F1609"/>
    <mergeCell ref="G1609:H1609"/>
    <mergeCell ref="J1609:K1609"/>
    <mergeCell ref="B1606:F1606"/>
    <mergeCell ref="G1606:H1606"/>
    <mergeCell ref="J1606:K1606"/>
    <mergeCell ref="B1607:F1607"/>
    <mergeCell ref="G1607:H1607"/>
    <mergeCell ref="J1607:K1607"/>
    <mergeCell ref="B1616:F1616"/>
    <mergeCell ref="G1616:H1616"/>
    <mergeCell ref="J1616:K1616"/>
    <mergeCell ref="B1617:F1617"/>
    <mergeCell ref="G1617:H1617"/>
    <mergeCell ref="J1617:K1617"/>
    <mergeCell ref="B1614:F1614"/>
    <mergeCell ref="G1614:H1614"/>
    <mergeCell ref="J1614:K1614"/>
    <mergeCell ref="B1615:F1615"/>
    <mergeCell ref="G1615:H1615"/>
    <mergeCell ref="J1615:K1615"/>
    <mergeCell ref="B1612:F1612"/>
    <mergeCell ref="G1612:H1612"/>
    <mergeCell ref="J1612:K1612"/>
    <mergeCell ref="B1613:F1613"/>
    <mergeCell ref="G1613:H1613"/>
    <mergeCell ref="J1613:K1613"/>
    <mergeCell ref="B1623:F1623"/>
    <mergeCell ref="G1623:H1623"/>
    <mergeCell ref="J1623:K1623"/>
    <mergeCell ref="B1624:F1624"/>
    <mergeCell ref="G1624:H1624"/>
    <mergeCell ref="J1624:K1624"/>
    <mergeCell ref="B1620:L1620"/>
    <mergeCell ref="B1621:F1621"/>
    <mergeCell ref="G1621:H1621"/>
    <mergeCell ref="J1621:K1621"/>
    <mergeCell ref="B1622:F1622"/>
    <mergeCell ref="G1622:H1622"/>
    <mergeCell ref="J1622:K1622"/>
    <mergeCell ref="B1618:F1618"/>
    <mergeCell ref="G1618:H1618"/>
    <mergeCell ref="J1618:K1618"/>
    <mergeCell ref="B1619:F1619"/>
    <mergeCell ref="G1619:H1619"/>
    <mergeCell ref="J1619:K1619"/>
    <mergeCell ref="B1630:F1630"/>
    <mergeCell ref="G1630:H1630"/>
    <mergeCell ref="J1630:K1630"/>
    <mergeCell ref="B1631:F1631"/>
    <mergeCell ref="G1631:H1631"/>
    <mergeCell ref="J1631:K1631"/>
    <mergeCell ref="B1628:F1628"/>
    <mergeCell ref="G1628:H1628"/>
    <mergeCell ref="J1628:K1628"/>
    <mergeCell ref="B1629:F1629"/>
    <mergeCell ref="G1629:H1629"/>
    <mergeCell ref="J1629:K1629"/>
    <mergeCell ref="B1625:L1625"/>
    <mergeCell ref="B1626:F1626"/>
    <mergeCell ref="G1626:H1626"/>
    <mergeCell ref="J1626:K1626"/>
    <mergeCell ref="B1627:F1627"/>
    <mergeCell ref="G1627:H1627"/>
    <mergeCell ref="J1627:K1627"/>
    <mergeCell ref="B1636:F1636"/>
    <mergeCell ref="G1636:H1636"/>
    <mergeCell ref="J1636:K1636"/>
    <mergeCell ref="B1637:F1637"/>
    <mergeCell ref="G1637:H1637"/>
    <mergeCell ref="J1637:K1637"/>
    <mergeCell ref="B1634:F1634"/>
    <mergeCell ref="G1634:H1634"/>
    <mergeCell ref="J1634:K1634"/>
    <mergeCell ref="B1635:F1635"/>
    <mergeCell ref="G1635:H1635"/>
    <mergeCell ref="J1635:K1635"/>
    <mergeCell ref="B1632:F1632"/>
    <mergeCell ref="G1632:H1632"/>
    <mergeCell ref="J1632:K1632"/>
    <mergeCell ref="B1633:F1633"/>
    <mergeCell ref="G1633:H1633"/>
    <mergeCell ref="J1633:K1633"/>
    <mergeCell ref="B1642:F1642"/>
    <mergeCell ref="G1642:H1642"/>
    <mergeCell ref="J1642:K1642"/>
    <mergeCell ref="B1643:L1643"/>
    <mergeCell ref="B1644:F1644"/>
    <mergeCell ref="G1644:H1644"/>
    <mergeCell ref="J1644:K1644"/>
    <mergeCell ref="B1640:F1640"/>
    <mergeCell ref="G1640:H1640"/>
    <mergeCell ref="J1640:K1640"/>
    <mergeCell ref="B1641:F1641"/>
    <mergeCell ref="G1641:H1641"/>
    <mergeCell ref="J1641:K1641"/>
    <mergeCell ref="B1638:F1638"/>
    <mergeCell ref="G1638:H1638"/>
    <mergeCell ref="J1638:K1638"/>
    <mergeCell ref="B1639:F1639"/>
    <mergeCell ref="G1639:H1639"/>
    <mergeCell ref="J1639:K1639"/>
    <mergeCell ref="B1649:F1649"/>
    <mergeCell ref="G1649:H1649"/>
    <mergeCell ref="J1649:K1649"/>
    <mergeCell ref="B1650:L1650"/>
    <mergeCell ref="B1651:F1651"/>
    <mergeCell ref="G1651:H1651"/>
    <mergeCell ref="J1651:K1651"/>
    <mergeCell ref="B1647:F1647"/>
    <mergeCell ref="G1647:H1647"/>
    <mergeCell ref="J1647:K1647"/>
    <mergeCell ref="B1648:F1648"/>
    <mergeCell ref="G1648:H1648"/>
    <mergeCell ref="J1648:K1648"/>
    <mergeCell ref="B1645:F1645"/>
    <mergeCell ref="G1645:H1645"/>
    <mergeCell ref="J1645:K1645"/>
    <mergeCell ref="B1646:F1646"/>
    <mergeCell ref="G1646:H1646"/>
    <mergeCell ref="J1646:K1646"/>
    <mergeCell ref="B1656:F1656"/>
    <mergeCell ref="G1656:H1656"/>
    <mergeCell ref="J1656:K1656"/>
    <mergeCell ref="B1657:F1657"/>
    <mergeCell ref="G1657:H1657"/>
    <mergeCell ref="J1657:K1657"/>
    <mergeCell ref="B1654:F1654"/>
    <mergeCell ref="G1654:H1654"/>
    <mergeCell ref="J1654:K1654"/>
    <mergeCell ref="B1655:F1655"/>
    <mergeCell ref="G1655:H1655"/>
    <mergeCell ref="J1655:K1655"/>
    <mergeCell ref="B1652:F1652"/>
    <mergeCell ref="G1652:H1652"/>
    <mergeCell ref="J1652:K1652"/>
    <mergeCell ref="B1653:F1653"/>
    <mergeCell ref="G1653:H1653"/>
    <mergeCell ref="J1653:K1653"/>
    <mergeCell ref="B1662:F1662"/>
    <mergeCell ref="G1662:H1662"/>
    <mergeCell ref="J1662:K1662"/>
    <mergeCell ref="B1663:F1663"/>
    <mergeCell ref="G1663:H1663"/>
    <mergeCell ref="J1663:K1663"/>
    <mergeCell ref="B1660:F1660"/>
    <mergeCell ref="G1660:H1660"/>
    <mergeCell ref="J1660:K1660"/>
    <mergeCell ref="B1661:F1661"/>
    <mergeCell ref="G1661:H1661"/>
    <mergeCell ref="J1661:K1661"/>
    <mergeCell ref="B1658:F1658"/>
    <mergeCell ref="G1658:H1658"/>
    <mergeCell ref="J1658:K1658"/>
    <mergeCell ref="B1659:F1659"/>
    <mergeCell ref="G1659:H1659"/>
    <mergeCell ref="J1659:K1659"/>
    <mergeCell ref="B1669:F1669"/>
    <mergeCell ref="G1669:H1669"/>
    <mergeCell ref="J1669:K1669"/>
    <mergeCell ref="B1670:F1670"/>
    <mergeCell ref="G1670:H1670"/>
    <mergeCell ref="J1670:K1670"/>
    <mergeCell ref="B1666:F1666"/>
    <mergeCell ref="G1666:H1666"/>
    <mergeCell ref="J1666:K1666"/>
    <mergeCell ref="B1667:L1667"/>
    <mergeCell ref="B1668:F1668"/>
    <mergeCell ref="G1668:H1668"/>
    <mergeCell ref="J1668:K1668"/>
    <mergeCell ref="B1664:F1664"/>
    <mergeCell ref="G1664:H1664"/>
    <mergeCell ref="J1664:K1664"/>
    <mergeCell ref="B1665:F1665"/>
    <mergeCell ref="G1665:H1665"/>
    <mergeCell ref="J1665:K1665"/>
    <mergeCell ref="B1676:F1676"/>
    <mergeCell ref="G1676:H1676"/>
    <mergeCell ref="J1676:K1676"/>
    <mergeCell ref="B1677:F1677"/>
    <mergeCell ref="G1677:H1677"/>
    <mergeCell ref="J1677:K1677"/>
    <mergeCell ref="B1674:F1674"/>
    <mergeCell ref="G1674:H1674"/>
    <mergeCell ref="J1674:K1674"/>
    <mergeCell ref="B1675:F1675"/>
    <mergeCell ref="G1675:H1675"/>
    <mergeCell ref="J1675:K1675"/>
    <mergeCell ref="B1671:F1671"/>
    <mergeCell ref="G1671:H1671"/>
    <mergeCell ref="J1671:K1671"/>
    <mergeCell ref="B1672:L1672"/>
    <mergeCell ref="B1673:F1673"/>
    <mergeCell ref="G1673:H1673"/>
    <mergeCell ref="J1673:K1673"/>
    <mergeCell ref="B1682:F1682"/>
    <mergeCell ref="G1682:H1682"/>
    <mergeCell ref="J1682:K1682"/>
    <mergeCell ref="B1683:F1683"/>
    <mergeCell ref="G1683:H1683"/>
    <mergeCell ref="J1683:K1683"/>
    <mergeCell ref="B1680:F1680"/>
    <mergeCell ref="G1680:H1680"/>
    <mergeCell ref="J1680:K1680"/>
    <mergeCell ref="B1681:F1681"/>
    <mergeCell ref="G1681:H1681"/>
    <mergeCell ref="J1681:K1681"/>
    <mergeCell ref="B1678:F1678"/>
    <mergeCell ref="G1678:H1678"/>
    <mergeCell ref="J1678:K1678"/>
    <mergeCell ref="B1679:F1679"/>
    <mergeCell ref="G1679:H1679"/>
    <mergeCell ref="J1679:K1679"/>
    <mergeCell ref="B1688:F1688"/>
    <mergeCell ref="G1688:H1688"/>
    <mergeCell ref="J1688:K1688"/>
    <mergeCell ref="B1689:F1689"/>
    <mergeCell ref="G1689:H1689"/>
    <mergeCell ref="J1689:K1689"/>
    <mergeCell ref="B1686:F1686"/>
    <mergeCell ref="G1686:H1686"/>
    <mergeCell ref="J1686:K1686"/>
    <mergeCell ref="B1687:F1687"/>
    <mergeCell ref="G1687:H1687"/>
    <mergeCell ref="J1687:K1687"/>
    <mergeCell ref="B1684:F1684"/>
    <mergeCell ref="G1684:H1684"/>
    <mergeCell ref="J1684:K1684"/>
    <mergeCell ref="B1685:F1685"/>
    <mergeCell ref="G1685:H1685"/>
    <mergeCell ref="J1685:K1685"/>
    <mergeCell ref="B1694:F1694"/>
    <mergeCell ref="G1694:H1694"/>
    <mergeCell ref="J1694:K1694"/>
    <mergeCell ref="B1695:F1695"/>
    <mergeCell ref="G1695:H1695"/>
    <mergeCell ref="J1695:K1695"/>
    <mergeCell ref="B1692:F1692"/>
    <mergeCell ref="G1692:H1692"/>
    <mergeCell ref="J1692:K1692"/>
    <mergeCell ref="B1693:F1693"/>
    <mergeCell ref="G1693:H1693"/>
    <mergeCell ref="J1693:K1693"/>
    <mergeCell ref="B1690:F1690"/>
    <mergeCell ref="G1690:H1690"/>
    <mergeCell ref="J1690:K1690"/>
    <mergeCell ref="B1691:F1691"/>
    <mergeCell ref="G1691:H1691"/>
    <mergeCell ref="J1691:K1691"/>
    <mergeCell ref="B1700:F1700"/>
    <mergeCell ref="G1700:H1700"/>
    <mergeCell ref="J1700:K1700"/>
    <mergeCell ref="B1701:F1701"/>
    <mergeCell ref="G1701:H1701"/>
    <mergeCell ref="J1701:K1701"/>
    <mergeCell ref="B1698:F1698"/>
    <mergeCell ref="G1698:H1698"/>
    <mergeCell ref="J1698:K1698"/>
    <mergeCell ref="B1699:F1699"/>
    <mergeCell ref="G1699:H1699"/>
    <mergeCell ref="J1699:K1699"/>
    <mergeCell ref="B1696:F1696"/>
    <mergeCell ref="G1696:H1696"/>
    <mergeCell ref="J1696:K1696"/>
    <mergeCell ref="B1697:F1697"/>
    <mergeCell ref="G1697:H1697"/>
    <mergeCell ref="J1697:K1697"/>
    <mergeCell ref="B1707:F1707"/>
    <mergeCell ref="G1707:H1707"/>
    <mergeCell ref="J1707:K1707"/>
    <mergeCell ref="B1708:F1708"/>
    <mergeCell ref="G1708:H1708"/>
    <mergeCell ref="J1708:K1708"/>
    <mergeCell ref="B1705:F1705"/>
    <mergeCell ref="G1705:H1705"/>
    <mergeCell ref="J1705:K1705"/>
    <mergeCell ref="B1706:F1706"/>
    <mergeCell ref="G1706:H1706"/>
    <mergeCell ref="J1706:K1706"/>
    <mergeCell ref="B1702:F1702"/>
    <mergeCell ref="G1702:H1702"/>
    <mergeCell ref="J1702:K1702"/>
    <mergeCell ref="B1703:L1703"/>
    <mergeCell ref="B1704:F1704"/>
    <mergeCell ref="G1704:H1704"/>
    <mergeCell ref="J1704:K1704"/>
    <mergeCell ref="B1713:F1713"/>
    <mergeCell ref="G1713:H1713"/>
    <mergeCell ref="J1713:K1713"/>
    <mergeCell ref="B1714:F1714"/>
    <mergeCell ref="G1714:H1714"/>
    <mergeCell ref="J1714:K1714"/>
    <mergeCell ref="B1711:F1711"/>
    <mergeCell ref="G1711:H1711"/>
    <mergeCell ref="J1711:K1711"/>
    <mergeCell ref="B1712:F1712"/>
    <mergeCell ref="G1712:H1712"/>
    <mergeCell ref="J1712:K1712"/>
    <mergeCell ref="B1709:F1709"/>
    <mergeCell ref="G1709:H1709"/>
    <mergeCell ref="J1709:K1709"/>
    <mergeCell ref="B1710:F1710"/>
    <mergeCell ref="G1710:H1710"/>
    <mergeCell ref="J1710:K1710"/>
    <mergeCell ref="B1719:F1719"/>
    <mergeCell ref="G1719:H1719"/>
    <mergeCell ref="J1719:K1719"/>
    <mergeCell ref="B1720:F1720"/>
    <mergeCell ref="G1720:H1720"/>
    <mergeCell ref="J1720:K1720"/>
    <mergeCell ref="B1717:F1717"/>
    <mergeCell ref="G1717:H1717"/>
    <mergeCell ref="J1717:K1717"/>
    <mergeCell ref="B1718:F1718"/>
    <mergeCell ref="G1718:H1718"/>
    <mergeCell ref="J1718:K1718"/>
    <mergeCell ref="B1715:F1715"/>
    <mergeCell ref="G1715:H1715"/>
    <mergeCell ref="J1715:K1715"/>
    <mergeCell ref="B1716:F1716"/>
    <mergeCell ref="G1716:H1716"/>
    <mergeCell ref="J1716:K1716"/>
    <mergeCell ref="B1726:F1726"/>
    <mergeCell ref="G1726:H1726"/>
    <mergeCell ref="J1726:K1726"/>
    <mergeCell ref="B1727:F1727"/>
    <mergeCell ref="G1727:H1727"/>
    <mergeCell ref="J1727:K1727"/>
    <mergeCell ref="B1723:L1723"/>
    <mergeCell ref="B1724:F1724"/>
    <mergeCell ref="G1724:H1724"/>
    <mergeCell ref="J1724:K1724"/>
    <mergeCell ref="B1725:F1725"/>
    <mergeCell ref="G1725:H1725"/>
    <mergeCell ref="J1725:K1725"/>
    <mergeCell ref="B1721:F1721"/>
    <mergeCell ref="G1721:H1721"/>
    <mergeCell ref="J1721:K1721"/>
    <mergeCell ref="B1722:F1722"/>
    <mergeCell ref="G1722:H1722"/>
    <mergeCell ref="J1722:K1722"/>
    <mergeCell ref="B1732:F1732"/>
    <mergeCell ref="G1732:H1732"/>
    <mergeCell ref="J1732:K1732"/>
    <mergeCell ref="B1733:F1733"/>
    <mergeCell ref="G1733:H1733"/>
    <mergeCell ref="J1733:K1733"/>
    <mergeCell ref="B1730:F1730"/>
    <mergeCell ref="G1730:H1730"/>
    <mergeCell ref="J1730:K1730"/>
    <mergeCell ref="B1731:F1731"/>
    <mergeCell ref="G1731:H1731"/>
    <mergeCell ref="J1731:K1731"/>
    <mergeCell ref="B1728:F1728"/>
    <mergeCell ref="G1728:H1728"/>
    <mergeCell ref="J1728:K1728"/>
    <mergeCell ref="B1729:F1729"/>
    <mergeCell ref="G1729:H1729"/>
    <mergeCell ref="J1729:K1729"/>
    <mergeCell ref="B1738:F1738"/>
    <mergeCell ref="G1738:H1738"/>
    <mergeCell ref="J1738:K1738"/>
    <mergeCell ref="B1739:F1739"/>
    <mergeCell ref="G1739:H1739"/>
    <mergeCell ref="J1739:K1739"/>
    <mergeCell ref="B1736:F1736"/>
    <mergeCell ref="G1736:H1736"/>
    <mergeCell ref="J1736:K1736"/>
    <mergeCell ref="B1737:F1737"/>
    <mergeCell ref="G1737:H1737"/>
    <mergeCell ref="J1737:K1737"/>
    <mergeCell ref="B1734:F1734"/>
    <mergeCell ref="G1734:H1734"/>
    <mergeCell ref="J1734:K1734"/>
    <mergeCell ref="B1735:F1735"/>
    <mergeCell ref="G1735:H1735"/>
    <mergeCell ref="J1735:K1735"/>
    <mergeCell ref="B1744:F1744"/>
    <mergeCell ref="G1744:H1744"/>
    <mergeCell ref="J1744:K1744"/>
    <mergeCell ref="B1745:F1745"/>
    <mergeCell ref="G1745:H1745"/>
    <mergeCell ref="J1745:K1745"/>
    <mergeCell ref="B1742:F1742"/>
    <mergeCell ref="G1742:H1742"/>
    <mergeCell ref="J1742:K1742"/>
    <mergeCell ref="B1743:F1743"/>
    <mergeCell ref="G1743:H1743"/>
    <mergeCell ref="J1743:K1743"/>
    <mergeCell ref="B1740:F1740"/>
    <mergeCell ref="G1740:H1740"/>
    <mergeCell ref="J1740:K1740"/>
    <mergeCell ref="B1741:F1741"/>
    <mergeCell ref="G1741:H1741"/>
    <mergeCell ref="J1741:K1741"/>
    <mergeCell ref="B1750:F1750"/>
    <mergeCell ref="G1750:H1750"/>
    <mergeCell ref="J1750:K1750"/>
    <mergeCell ref="B1751:F1751"/>
    <mergeCell ref="G1751:H1751"/>
    <mergeCell ref="J1751:K1751"/>
    <mergeCell ref="B1748:F1748"/>
    <mergeCell ref="G1748:H1748"/>
    <mergeCell ref="J1748:K1748"/>
    <mergeCell ref="B1749:F1749"/>
    <mergeCell ref="G1749:H1749"/>
    <mergeCell ref="J1749:K1749"/>
    <mergeCell ref="B1746:F1746"/>
    <mergeCell ref="G1746:H1746"/>
    <mergeCell ref="J1746:K1746"/>
    <mergeCell ref="B1747:F1747"/>
    <mergeCell ref="G1747:H1747"/>
    <mergeCell ref="J1747:K1747"/>
    <mergeCell ref="B1756:F1756"/>
    <mergeCell ref="G1756:H1756"/>
    <mergeCell ref="J1756:K1756"/>
    <mergeCell ref="B1757:F1757"/>
    <mergeCell ref="G1757:H1757"/>
    <mergeCell ref="J1757:K1757"/>
    <mergeCell ref="B1754:F1754"/>
    <mergeCell ref="G1754:H1754"/>
    <mergeCell ref="J1754:K1754"/>
    <mergeCell ref="B1755:F1755"/>
    <mergeCell ref="G1755:H1755"/>
    <mergeCell ref="J1755:K1755"/>
    <mergeCell ref="B1752:F1752"/>
    <mergeCell ref="G1752:H1752"/>
    <mergeCell ref="J1752:K1752"/>
    <mergeCell ref="B1753:F1753"/>
    <mergeCell ref="G1753:H1753"/>
    <mergeCell ref="J1753:K1753"/>
    <mergeCell ref="B1762:F1762"/>
    <mergeCell ref="G1762:H1762"/>
    <mergeCell ref="J1762:K1762"/>
    <mergeCell ref="B1763:F1763"/>
    <mergeCell ref="G1763:H1763"/>
    <mergeCell ref="J1763:K1763"/>
    <mergeCell ref="B1760:F1760"/>
    <mergeCell ref="G1760:H1760"/>
    <mergeCell ref="J1760:K1760"/>
    <mergeCell ref="B1761:F1761"/>
    <mergeCell ref="G1761:H1761"/>
    <mergeCell ref="J1761:K1761"/>
    <mergeCell ref="B1758:F1758"/>
    <mergeCell ref="G1758:H1758"/>
    <mergeCell ref="J1758:K1758"/>
    <mergeCell ref="B1759:F1759"/>
    <mergeCell ref="G1759:H1759"/>
    <mergeCell ref="J1759:K1759"/>
    <mergeCell ref="B1768:F1768"/>
    <mergeCell ref="G1768:H1768"/>
    <mergeCell ref="J1768:K1768"/>
    <mergeCell ref="B1769:F1769"/>
    <mergeCell ref="G1769:H1769"/>
    <mergeCell ref="J1769:K1769"/>
    <mergeCell ref="B1766:F1766"/>
    <mergeCell ref="G1766:H1766"/>
    <mergeCell ref="J1766:K1766"/>
    <mergeCell ref="B1767:F1767"/>
    <mergeCell ref="G1767:H1767"/>
    <mergeCell ref="J1767:K1767"/>
    <mergeCell ref="B1764:F1764"/>
    <mergeCell ref="G1764:H1764"/>
    <mergeCell ref="J1764:K1764"/>
    <mergeCell ref="B1765:F1765"/>
    <mergeCell ref="G1765:H1765"/>
    <mergeCell ref="J1765:K1765"/>
    <mergeCell ref="B1774:F1774"/>
    <mergeCell ref="G1774:H1774"/>
    <mergeCell ref="J1774:K1774"/>
    <mergeCell ref="B1775:F1775"/>
    <mergeCell ref="G1775:H1775"/>
    <mergeCell ref="J1775:K1775"/>
    <mergeCell ref="B1772:F1772"/>
    <mergeCell ref="G1772:H1772"/>
    <mergeCell ref="J1772:K1772"/>
    <mergeCell ref="B1773:F1773"/>
    <mergeCell ref="G1773:H1773"/>
    <mergeCell ref="J1773:K1773"/>
    <mergeCell ref="B1770:F1770"/>
    <mergeCell ref="G1770:H1770"/>
    <mergeCell ref="J1770:K1770"/>
    <mergeCell ref="B1771:F1771"/>
    <mergeCell ref="G1771:H1771"/>
    <mergeCell ref="J1771:K1771"/>
    <mergeCell ref="B1780:F1780"/>
    <mergeCell ref="G1780:H1780"/>
    <mergeCell ref="J1780:K1780"/>
    <mergeCell ref="B1781:F1781"/>
    <mergeCell ref="G1781:H1781"/>
    <mergeCell ref="J1781:K1781"/>
    <mergeCell ref="B1778:F1778"/>
    <mergeCell ref="G1778:H1778"/>
    <mergeCell ref="J1778:K1778"/>
    <mergeCell ref="B1779:F1779"/>
    <mergeCell ref="G1779:H1779"/>
    <mergeCell ref="J1779:K1779"/>
    <mergeCell ref="B1776:F1776"/>
    <mergeCell ref="G1776:H1776"/>
    <mergeCell ref="J1776:K1776"/>
    <mergeCell ref="B1777:F1777"/>
    <mergeCell ref="G1777:H1777"/>
    <mergeCell ref="J1777:K1777"/>
    <mergeCell ref="B1786:F1786"/>
    <mergeCell ref="G1786:H1786"/>
    <mergeCell ref="J1786:K1786"/>
    <mergeCell ref="B1787:F1787"/>
    <mergeCell ref="G1787:H1787"/>
    <mergeCell ref="J1787:K1787"/>
    <mergeCell ref="B1784:F1784"/>
    <mergeCell ref="G1784:H1784"/>
    <mergeCell ref="J1784:K1784"/>
    <mergeCell ref="B1785:F1785"/>
    <mergeCell ref="G1785:H1785"/>
    <mergeCell ref="J1785:K1785"/>
    <mergeCell ref="B1782:F1782"/>
    <mergeCell ref="G1782:H1782"/>
    <mergeCell ref="J1782:K1782"/>
    <mergeCell ref="B1783:F1783"/>
    <mergeCell ref="G1783:H1783"/>
    <mergeCell ref="J1783:K1783"/>
    <mergeCell ref="B1792:L1792"/>
    <mergeCell ref="B1793:F1793"/>
    <mergeCell ref="G1793:H1793"/>
    <mergeCell ref="J1793:K1793"/>
    <mergeCell ref="B1794:F1794"/>
    <mergeCell ref="G1794:H1794"/>
    <mergeCell ref="J1794:K1794"/>
    <mergeCell ref="B1790:F1790"/>
    <mergeCell ref="G1790:H1790"/>
    <mergeCell ref="J1790:K1790"/>
    <mergeCell ref="B1791:F1791"/>
    <mergeCell ref="G1791:H1791"/>
    <mergeCell ref="J1791:K1791"/>
    <mergeCell ref="B1788:F1788"/>
    <mergeCell ref="G1788:H1788"/>
    <mergeCell ref="J1788:K1788"/>
    <mergeCell ref="B1789:F1789"/>
    <mergeCell ref="G1789:H1789"/>
    <mergeCell ref="J1789:K1789"/>
    <mergeCell ref="B1799:F1799"/>
    <mergeCell ref="G1799:H1799"/>
    <mergeCell ref="J1799:K1799"/>
    <mergeCell ref="B1800:F1800"/>
    <mergeCell ref="G1800:H1800"/>
    <mergeCell ref="J1800:K1800"/>
    <mergeCell ref="B1797:F1797"/>
    <mergeCell ref="G1797:H1797"/>
    <mergeCell ref="J1797:K1797"/>
    <mergeCell ref="B1798:F1798"/>
    <mergeCell ref="G1798:H1798"/>
    <mergeCell ref="J1798:K1798"/>
    <mergeCell ref="B1795:F1795"/>
    <mergeCell ref="G1795:H1795"/>
    <mergeCell ref="J1795:K1795"/>
    <mergeCell ref="B1796:F1796"/>
    <mergeCell ref="G1796:H1796"/>
    <mergeCell ref="J1796:K1796"/>
    <mergeCell ref="B1805:F1805"/>
    <mergeCell ref="G1805:H1805"/>
    <mergeCell ref="J1805:K1805"/>
    <mergeCell ref="B1806:F1806"/>
    <mergeCell ref="G1806:H1806"/>
    <mergeCell ref="J1806:K1806"/>
    <mergeCell ref="B1803:F1803"/>
    <mergeCell ref="G1803:H1803"/>
    <mergeCell ref="J1803:K1803"/>
    <mergeCell ref="B1804:F1804"/>
    <mergeCell ref="G1804:H1804"/>
    <mergeCell ref="J1804:K1804"/>
    <mergeCell ref="B1801:F1801"/>
    <mergeCell ref="G1801:H1801"/>
    <mergeCell ref="J1801:K1801"/>
    <mergeCell ref="B1802:F1802"/>
    <mergeCell ref="G1802:H1802"/>
    <mergeCell ref="J1802:K1802"/>
    <mergeCell ref="B1812:F1812"/>
    <mergeCell ref="G1812:H1812"/>
    <mergeCell ref="J1812:K1812"/>
    <mergeCell ref="B1813:F1813"/>
    <mergeCell ref="G1813:H1813"/>
    <mergeCell ref="J1813:K1813"/>
    <mergeCell ref="B1810:F1810"/>
    <mergeCell ref="G1810:H1810"/>
    <mergeCell ref="J1810:K1810"/>
    <mergeCell ref="B1811:F1811"/>
    <mergeCell ref="G1811:H1811"/>
    <mergeCell ref="J1811:K1811"/>
    <mergeCell ref="B1807:L1807"/>
    <mergeCell ref="B1808:F1808"/>
    <mergeCell ref="G1808:H1808"/>
    <mergeCell ref="J1808:K1808"/>
    <mergeCell ref="B1809:F1809"/>
    <mergeCell ref="G1809:H1809"/>
    <mergeCell ref="J1809:K1809"/>
    <mergeCell ref="B1818:F1818"/>
    <mergeCell ref="G1818:H1818"/>
    <mergeCell ref="J1818:K1818"/>
    <mergeCell ref="B1819:F1819"/>
    <mergeCell ref="G1819:H1819"/>
    <mergeCell ref="J1819:K1819"/>
    <mergeCell ref="B1816:F1816"/>
    <mergeCell ref="G1816:H1816"/>
    <mergeCell ref="J1816:K1816"/>
    <mergeCell ref="B1817:F1817"/>
    <mergeCell ref="G1817:H1817"/>
    <mergeCell ref="J1817:K1817"/>
    <mergeCell ref="B1814:F1814"/>
    <mergeCell ref="G1814:H1814"/>
    <mergeCell ref="J1814:K1814"/>
    <mergeCell ref="B1815:F1815"/>
    <mergeCell ref="G1815:H1815"/>
    <mergeCell ref="J1815:K1815"/>
    <mergeCell ref="B1824:F1824"/>
    <mergeCell ref="G1824:H1824"/>
    <mergeCell ref="J1824:K1824"/>
    <mergeCell ref="B1825:F1825"/>
    <mergeCell ref="G1825:H1825"/>
    <mergeCell ref="J1825:K1825"/>
    <mergeCell ref="B1822:F1822"/>
    <mergeCell ref="G1822:H1822"/>
    <mergeCell ref="J1822:K1822"/>
    <mergeCell ref="B1823:F1823"/>
    <mergeCell ref="G1823:H1823"/>
    <mergeCell ref="J1823:K1823"/>
    <mergeCell ref="B1820:F1820"/>
    <mergeCell ref="G1820:H1820"/>
    <mergeCell ref="J1820:K1820"/>
    <mergeCell ref="B1821:F1821"/>
    <mergeCell ref="G1821:H1821"/>
    <mergeCell ref="J1821:K1821"/>
    <mergeCell ref="B1830:F1830"/>
    <mergeCell ref="G1830:H1830"/>
    <mergeCell ref="J1830:K1830"/>
    <mergeCell ref="B1831:F1831"/>
    <mergeCell ref="G1831:H1831"/>
    <mergeCell ref="J1831:K1831"/>
    <mergeCell ref="B1828:F1828"/>
    <mergeCell ref="G1828:H1828"/>
    <mergeCell ref="J1828:K1828"/>
    <mergeCell ref="B1829:F1829"/>
    <mergeCell ref="G1829:H1829"/>
    <mergeCell ref="J1829:K1829"/>
    <mergeCell ref="B1826:F1826"/>
    <mergeCell ref="G1826:H1826"/>
    <mergeCell ref="J1826:K1826"/>
    <mergeCell ref="B1827:F1827"/>
    <mergeCell ref="G1827:H1827"/>
    <mergeCell ref="J1827:K1827"/>
    <mergeCell ref="B1836:F1836"/>
    <mergeCell ref="G1836:H1836"/>
    <mergeCell ref="J1836:K1836"/>
    <mergeCell ref="B1837:F1837"/>
    <mergeCell ref="G1837:H1837"/>
    <mergeCell ref="J1837:K1837"/>
    <mergeCell ref="B1834:F1834"/>
    <mergeCell ref="G1834:H1834"/>
    <mergeCell ref="J1834:K1834"/>
    <mergeCell ref="B1835:F1835"/>
    <mergeCell ref="G1835:H1835"/>
    <mergeCell ref="J1835:K1835"/>
    <mergeCell ref="B1832:F1832"/>
    <mergeCell ref="G1832:H1832"/>
    <mergeCell ref="J1832:K1832"/>
    <mergeCell ref="B1833:F1833"/>
    <mergeCell ref="G1833:H1833"/>
    <mergeCell ref="J1833:K1833"/>
    <mergeCell ref="B1842:F1842"/>
    <mergeCell ref="G1842:H1842"/>
    <mergeCell ref="J1842:K1842"/>
    <mergeCell ref="B1843:L1843"/>
    <mergeCell ref="B1844:F1844"/>
    <mergeCell ref="G1844:H1844"/>
    <mergeCell ref="J1844:K1844"/>
    <mergeCell ref="B1840:F1840"/>
    <mergeCell ref="G1840:H1840"/>
    <mergeCell ref="J1840:K1840"/>
    <mergeCell ref="B1841:F1841"/>
    <mergeCell ref="G1841:H1841"/>
    <mergeCell ref="J1841:K1841"/>
    <mergeCell ref="B1838:F1838"/>
    <mergeCell ref="G1838:H1838"/>
    <mergeCell ref="J1838:K1838"/>
    <mergeCell ref="B1839:F1839"/>
    <mergeCell ref="G1839:H1839"/>
    <mergeCell ref="J1839:K1839"/>
    <mergeCell ref="B1849:F1849"/>
    <mergeCell ref="G1849:H1849"/>
    <mergeCell ref="J1849:K1849"/>
    <mergeCell ref="B1850:F1850"/>
    <mergeCell ref="G1850:H1850"/>
    <mergeCell ref="J1850:K1850"/>
    <mergeCell ref="B1847:F1847"/>
    <mergeCell ref="G1847:H1847"/>
    <mergeCell ref="J1847:K1847"/>
    <mergeCell ref="B1848:F1848"/>
    <mergeCell ref="G1848:H1848"/>
    <mergeCell ref="J1848:K1848"/>
    <mergeCell ref="B1845:F1845"/>
    <mergeCell ref="G1845:H1845"/>
    <mergeCell ref="J1845:K1845"/>
    <mergeCell ref="B1846:F1846"/>
    <mergeCell ref="G1846:H1846"/>
    <mergeCell ref="J1846:K1846"/>
    <mergeCell ref="B1855:F1855"/>
    <mergeCell ref="G1855:H1855"/>
    <mergeCell ref="J1855:K1855"/>
    <mergeCell ref="B1856:F1856"/>
    <mergeCell ref="G1856:H1856"/>
    <mergeCell ref="J1856:K1856"/>
    <mergeCell ref="B1853:F1853"/>
    <mergeCell ref="G1853:H1853"/>
    <mergeCell ref="J1853:K1853"/>
    <mergeCell ref="B1854:F1854"/>
    <mergeCell ref="G1854:H1854"/>
    <mergeCell ref="J1854:K1854"/>
    <mergeCell ref="B1851:F1851"/>
    <mergeCell ref="G1851:H1851"/>
    <mergeCell ref="J1851:K1851"/>
    <mergeCell ref="B1852:F1852"/>
    <mergeCell ref="G1852:H1852"/>
    <mergeCell ref="J1852:K1852"/>
    <mergeCell ref="B1862:F1862"/>
    <mergeCell ref="G1862:H1862"/>
    <mergeCell ref="J1862:K1862"/>
    <mergeCell ref="B1863:F1863"/>
    <mergeCell ref="G1863:H1863"/>
    <mergeCell ref="J1863:K1863"/>
    <mergeCell ref="B1859:F1859"/>
    <mergeCell ref="G1859:H1859"/>
    <mergeCell ref="J1859:K1859"/>
    <mergeCell ref="B1860:L1860"/>
    <mergeCell ref="B1861:F1861"/>
    <mergeCell ref="G1861:H1861"/>
    <mergeCell ref="J1861:K1861"/>
    <mergeCell ref="B1857:F1857"/>
    <mergeCell ref="G1857:H1857"/>
    <mergeCell ref="J1857:K1857"/>
    <mergeCell ref="B1858:F1858"/>
    <mergeCell ref="G1858:H1858"/>
    <mergeCell ref="J1858:K1858"/>
    <mergeCell ref="B1868:F1868"/>
    <mergeCell ref="G1868:H1868"/>
    <mergeCell ref="J1868:K1868"/>
    <mergeCell ref="B1869:F1869"/>
    <mergeCell ref="G1869:H1869"/>
    <mergeCell ref="J1869:K1869"/>
    <mergeCell ref="B1866:F1866"/>
    <mergeCell ref="G1866:H1866"/>
    <mergeCell ref="J1866:K1866"/>
    <mergeCell ref="B1867:F1867"/>
    <mergeCell ref="G1867:H1867"/>
    <mergeCell ref="J1867:K1867"/>
    <mergeCell ref="B1864:F1864"/>
    <mergeCell ref="G1864:H1864"/>
    <mergeCell ref="J1864:K1864"/>
    <mergeCell ref="B1865:F1865"/>
    <mergeCell ref="G1865:H1865"/>
    <mergeCell ref="J1865:K1865"/>
    <mergeCell ref="B1874:F1874"/>
    <mergeCell ref="G1874:H1874"/>
    <mergeCell ref="J1874:K1874"/>
    <mergeCell ref="B1875:F1875"/>
    <mergeCell ref="G1875:H1875"/>
    <mergeCell ref="J1875:K1875"/>
    <mergeCell ref="B1872:F1872"/>
    <mergeCell ref="G1872:H1872"/>
    <mergeCell ref="J1872:K1872"/>
    <mergeCell ref="B1873:F1873"/>
    <mergeCell ref="G1873:H1873"/>
    <mergeCell ref="J1873:K1873"/>
    <mergeCell ref="B1870:F1870"/>
    <mergeCell ref="G1870:H1870"/>
    <mergeCell ref="J1870:K1870"/>
    <mergeCell ref="B1871:F1871"/>
    <mergeCell ref="G1871:H1871"/>
    <mergeCell ref="J1871:K1871"/>
    <mergeCell ref="B1880:F1880"/>
    <mergeCell ref="G1880:H1880"/>
    <mergeCell ref="J1880:K1880"/>
    <mergeCell ref="B1881:F1881"/>
    <mergeCell ref="G1881:H1881"/>
    <mergeCell ref="J1881:K1881"/>
    <mergeCell ref="B1878:F1878"/>
    <mergeCell ref="G1878:H1878"/>
    <mergeCell ref="J1878:K1878"/>
    <mergeCell ref="B1879:F1879"/>
    <mergeCell ref="G1879:H1879"/>
    <mergeCell ref="J1879:K1879"/>
    <mergeCell ref="B1876:F1876"/>
    <mergeCell ref="G1876:H1876"/>
    <mergeCell ref="J1876:K1876"/>
    <mergeCell ref="B1877:F1877"/>
    <mergeCell ref="G1877:H1877"/>
    <mergeCell ref="J1877:K1877"/>
    <mergeCell ref="B1886:F1886"/>
    <mergeCell ref="G1886:H1886"/>
    <mergeCell ref="J1886:K1886"/>
    <mergeCell ref="B1887:F1887"/>
    <mergeCell ref="G1887:H1887"/>
    <mergeCell ref="J1887:K1887"/>
    <mergeCell ref="B1884:F1884"/>
    <mergeCell ref="G1884:H1884"/>
    <mergeCell ref="J1884:K1884"/>
    <mergeCell ref="B1885:F1885"/>
    <mergeCell ref="G1885:H1885"/>
    <mergeCell ref="J1885:K1885"/>
    <mergeCell ref="B1882:F1882"/>
    <mergeCell ref="G1882:H1882"/>
    <mergeCell ref="J1882:K1882"/>
    <mergeCell ref="B1883:F1883"/>
    <mergeCell ref="G1883:H1883"/>
    <mergeCell ref="J1883:K1883"/>
    <mergeCell ref="B1892:F1892"/>
    <mergeCell ref="G1892:H1892"/>
    <mergeCell ref="J1892:K1892"/>
    <mergeCell ref="B1893:F1893"/>
    <mergeCell ref="G1893:H1893"/>
    <mergeCell ref="J1893:K1893"/>
    <mergeCell ref="B1890:F1890"/>
    <mergeCell ref="G1890:H1890"/>
    <mergeCell ref="J1890:K1890"/>
    <mergeCell ref="B1891:F1891"/>
    <mergeCell ref="G1891:H1891"/>
    <mergeCell ref="J1891:K1891"/>
    <mergeCell ref="B1888:F1888"/>
    <mergeCell ref="G1888:H1888"/>
    <mergeCell ref="J1888:K1888"/>
    <mergeCell ref="B1889:F1889"/>
    <mergeCell ref="G1889:H1889"/>
    <mergeCell ref="J1889:K1889"/>
    <mergeCell ref="B1898:F1898"/>
    <mergeCell ref="G1898:H1898"/>
    <mergeCell ref="J1898:K1898"/>
    <mergeCell ref="B1899:F1899"/>
    <mergeCell ref="G1899:H1899"/>
    <mergeCell ref="J1899:K1899"/>
    <mergeCell ref="B1896:F1896"/>
    <mergeCell ref="G1896:H1896"/>
    <mergeCell ref="J1896:K1896"/>
    <mergeCell ref="B1897:F1897"/>
    <mergeCell ref="G1897:H1897"/>
    <mergeCell ref="J1897:K1897"/>
    <mergeCell ref="B1894:F1894"/>
    <mergeCell ref="G1894:H1894"/>
    <mergeCell ref="J1894:K1894"/>
    <mergeCell ref="B1895:F1895"/>
    <mergeCell ref="G1895:H1895"/>
    <mergeCell ref="J1895:K1895"/>
    <mergeCell ref="B1904:F1904"/>
    <mergeCell ref="G1904:H1904"/>
    <mergeCell ref="J1904:K1904"/>
    <mergeCell ref="B1905:F1905"/>
    <mergeCell ref="G1905:H1905"/>
    <mergeCell ref="J1905:K1905"/>
    <mergeCell ref="B1902:F1902"/>
    <mergeCell ref="G1902:H1902"/>
    <mergeCell ref="J1902:K1902"/>
    <mergeCell ref="B1903:F1903"/>
    <mergeCell ref="G1903:H1903"/>
    <mergeCell ref="J1903:K1903"/>
    <mergeCell ref="B1900:F1900"/>
    <mergeCell ref="G1900:H1900"/>
    <mergeCell ref="J1900:K1900"/>
    <mergeCell ref="B1901:F1901"/>
    <mergeCell ref="G1901:H1901"/>
    <mergeCell ref="J1901:K1901"/>
    <mergeCell ref="B1910:F1910"/>
    <mergeCell ref="G1910:H1910"/>
    <mergeCell ref="J1910:K1910"/>
    <mergeCell ref="B1911:F1911"/>
    <mergeCell ref="G1911:H1911"/>
    <mergeCell ref="J1911:K1911"/>
    <mergeCell ref="B1908:F1908"/>
    <mergeCell ref="G1908:H1908"/>
    <mergeCell ref="J1908:K1908"/>
    <mergeCell ref="B1909:F1909"/>
    <mergeCell ref="G1909:H1909"/>
    <mergeCell ref="J1909:K1909"/>
    <mergeCell ref="B1906:F1906"/>
    <mergeCell ref="G1906:H1906"/>
    <mergeCell ref="J1906:K1906"/>
    <mergeCell ref="B1907:F1907"/>
    <mergeCell ref="G1907:H1907"/>
    <mergeCell ref="J1907:K1907"/>
    <mergeCell ref="B1916:F1916"/>
    <mergeCell ref="G1916:H1916"/>
    <mergeCell ref="J1916:K1916"/>
    <mergeCell ref="B1917:F1917"/>
    <mergeCell ref="G1917:H1917"/>
    <mergeCell ref="J1917:K1917"/>
    <mergeCell ref="B1914:F1914"/>
    <mergeCell ref="G1914:H1914"/>
    <mergeCell ref="J1914:K1914"/>
    <mergeCell ref="B1915:F1915"/>
    <mergeCell ref="G1915:H1915"/>
    <mergeCell ref="J1915:K1915"/>
    <mergeCell ref="B1912:F1912"/>
    <mergeCell ref="G1912:H1912"/>
    <mergeCell ref="J1912:K1912"/>
    <mergeCell ref="B1913:F1913"/>
    <mergeCell ref="G1913:H1913"/>
    <mergeCell ref="J1913:K1913"/>
    <mergeCell ref="B1923:F1923"/>
    <mergeCell ref="G1923:H1923"/>
    <mergeCell ref="J1923:K1923"/>
    <mergeCell ref="B1924:F1924"/>
    <mergeCell ref="G1924:H1924"/>
    <mergeCell ref="J1924:K1924"/>
    <mergeCell ref="B1920:F1920"/>
    <mergeCell ref="G1920:H1920"/>
    <mergeCell ref="J1920:K1920"/>
    <mergeCell ref="B1921:L1921"/>
    <mergeCell ref="B1922:F1922"/>
    <mergeCell ref="G1922:H1922"/>
    <mergeCell ref="J1922:K1922"/>
    <mergeCell ref="B1918:F1918"/>
    <mergeCell ref="G1918:H1918"/>
    <mergeCell ref="J1918:K1918"/>
    <mergeCell ref="B1919:F1919"/>
    <mergeCell ref="G1919:H1919"/>
    <mergeCell ref="J1919:K1919"/>
    <mergeCell ref="B1929:F1929"/>
    <mergeCell ref="G1929:H1929"/>
    <mergeCell ref="J1929:K1929"/>
    <mergeCell ref="B1930:F1930"/>
    <mergeCell ref="G1930:H1930"/>
    <mergeCell ref="J1930:K1930"/>
    <mergeCell ref="B1927:F1927"/>
    <mergeCell ref="G1927:H1927"/>
    <mergeCell ref="J1927:K1927"/>
    <mergeCell ref="B1928:F1928"/>
    <mergeCell ref="G1928:H1928"/>
    <mergeCell ref="J1928:K1928"/>
    <mergeCell ref="B1925:F1925"/>
    <mergeCell ref="G1925:H1925"/>
    <mergeCell ref="J1925:K1925"/>
    <mergeCell ref="B1926:F1926"/>
    <mergeCell ref="G1926:H1926"/>
    <mergeCell ref="J1926:K1926"/>
    <mergeCell ref="B1935:F1935"/>
    <mergeCell ref="G1935:H1935"/>
    <mergeCell ref="J1935:K1935"/>
    <mergeCell ref="B1936:F1936"/>
    <mergeCell ref="G1936:H1936"/>
    <mergeCell ref="J1936:K1936"/>
    <mergeCell ref="B1933:F1933"/>
    <mergeCell ref="G1933:H1933"/>
    <mergeCell ref="J1933:K1933"/>
    <mergeCell ref="B1934:F1934"/>
    <mergeCell ref="G1934:H1934"/>
    <mergeCell ref="J1934:K1934"/>
    <mergeCell ref="B1931:F1931"/>
    <mergeCell ref="G1931:H1931"/>
    <mergeCell ref="J1931:K1931"/>
    <mergeCell ref="B1932:F1932"/>
    <mergeCell ref="G1932:H1932"/>
    <mergeCell ref="J1932:K1932"/>
    <mergeCell ref="B1941:F1941"/>
    <mergeCell ref="G1941:H1941"/>
    <mergeCell ref="J1941:K1941"/>
    <mergeCell ref="B1942:F1942"/>
    <mergeCell ref="G1942:H1942"/>
    <mergeCell ref="J1942:K1942"/>
    <mergeCell ref="B1939:F1939"/>
    <mergeCell ref="G1939:H1939"/>
    <mergeCell ref="J1939:K1939"/>
    <mergeCell ref="B1940:F1940"/>
    <mergeCell ref="G1940:H1940"/>
    <mergeCell ref="J1940:K1940"/>
    <mergeCell ref="B1937:F1937"/>
    <mergeCell ref="G1937:H1937"/>
    <mergeCell ref="J1937:K1937"/>
    <mergeCell ref="B1938:F1938"/>
    <mergeCell ref="G1938:H1938"/>
    <mergeCell ref="J1938:K1938"/>
    <mergeCell ref="B1947:L1947"/>
    <mergeCell ref="B1948:F1948"/>
    <mergeCell ref="G1948:H1948"/>
    <mergeCell ref="J1948:K1948"/>
    <mergeCell ref="B1949:F1949"/>
    <mergeCell ref="G1949:H1949"/>
    <mergeCell ref="J1949:K1949"/>
    <mergeCell ref="B1945:F1945"/>
    <mergeCell ref="G1945:H1945"/>
    <mergeCell ref="J1945:K1945"/>
    <mergeCell ref="B1946:F1946"/>
    <mergeCell ref="G1946:H1946"/>
    <mergeCell ref="J1946:K1946"/>
    <mergeCell ref="B1943:F1943"/>
    <mergeCell ref="G1943:H1943"/>
    <mergeCell ref="J1943:K1943"/>
    <mergeCell ref="B1944:F1944"/>
    <mergeCell ref="G1944:H1944"/>
    <mergeCell ref="J1944:K1944"/>
    <mergeCell ref="B1954:F1954"/>
    <mergeCell ref="G1954:H1954"/>
    <mergeCell ref="J1954:K1954"/>
    <mergeCell ref="B1955:F1955"/>
    <mergeCell ref="G1955:H1955"/>
    <mergeCell ref="J1955:K1955"/>
    <mergeCell ref="B1952:F1952"/>
    <mergeCell ref="G1952:H1952"/>
    <mergeCell ref="J1952:K1952"/>
    <mergeCell ref="B1953:F1953"/>
    <mergeCell ref="G1953:H1953"/>
    <mergeCell ref="J1953:K1953"/>
    <mergeCell ref="B1950:F1950"/>
    <mergeCell ref="G1950:H1950"/>
    <mergeCell ref="J1950:K1950"/>
    <mergeCell ref="B1951:F1951"/>
    <mergeCell ref="G1951:H1951"/>
    <mergeCell ref="J1951:K1951"/>
    <mergeCell ref="B1960:F1960"/>
    <mergeCell ref="G1960:H1960"/>
    <mergeCell ref="J1960:K1960"/>
    <mergeCell ref="B1961:L1961"/>
    <mergeCell ref="B1962:F1962"/>
    <mergeCell ref="G1962:H1962"/>
    <mergeCell ref="J1962:K1962"/>
    <mergeCell ref="B1958:F1958"/>
    <mergeCell ref="G1958:H1958"/>
    <mergeCell ref="J1958:K1958"/>
    <mergeCell ref="B1959:F1959"/>
    <mergeCell ref="G1959:H1959"/>
    <mergeCell ref="J1959:K1959"/>
    <mergeCell ref="B1956:F1956"/>
    <mergeCell ref="G1956:H1956"/>
    <mergeCell ref="J1956:K1956"/>
    <mergeCell ref="B1957:F1957"/>
    <mergeCell ref="G1957:H1957"/>
    <mergeCell ref="J1957:K1957"/>
    <mergeCell ref="B1967:F1967"/>
    <mergeCell ref="G1967:H1967"/>
    <mergeCell ref="J1967:K1967"/>
    <mergeCell ref="B1968:F1968"/>
    <mergeCell ref="G1968:H1968"/>
    <mergeCell ref="J1968:K1968"/>
    <mergeCell ref="B1965:F1965"/>
    <mergeCell ref="G1965:H1965"/>
    <mergeCell ref="J1965:K1965"/>
    <mergeCell ref="B1966:F1966"/>
    <mergeCell ref="G1966:H1966"/>
    <mergeCell ref="J1966:K1966"/>
    <mergeCell ref="B1963:F1963"/>
    <mergeCell ref="G1963:H1963"/>
    <mergeCell ref="J1963:K1963"/>
    <mergeCell ref="B1964:F1964"/>
    <mergeCell ref="G1964:H1964"/>
    <mergeCell ref="J1964:K1964"/>
    <mergeCell ref="B1973:L1973"/>
    <mergeCell ref="B1974:F1974"/>
    <mergeCell ref="G1974:H1974"/>
    <mergeCell ref="J1974:K1974"/>
    <mergeCell ref="B1975:F1975"/>
    <mergeCell ref="G1975:H1975"/>
    <mergeCell ref="J1975:K1975"/>
    <mergeCell ref="B1971:F1971"/>
    <mergeCell ref="G1971:H1971"/>
    <mergeCell ref="J1971:K1971"/>
    <mergeCell ref="B1972:F1972"/>
    <mergeCell ref="G1972:H1972"/>
    <mergeCell ref="J1972:K1972"/>
    <mergeCell ref="B1969:F1969"/>
    <mergeCell ref="G1969:H1969"/>
    <mergeCell ref="J1969:K1969"/>
    <mergeCell ref="B1970:F1970"/>
    <mergeCell ref="G1970:H1970"/>
    <mergeCell ref="J1970:K1970"/>
    <mergeCell ref="B1980:F1980"/>
    <mergeCell ref="G1980:H1980"/>
    <mergeCell ref="J1980:K1980"/>
    <mergeCell ref="B1981:F1981"/>
    <mergeCell ref="G1981:H1981"/>
    <mergeCell ref="J1981:K1981"/>
    <mergeCell ref="B1978:F1978"/>
    <mergeCell ref="G1978:H1978"/>
    <mergeCell ref="J1978:K1978"/>
    <mergeCell ref="B1979:F1979"/>
    <mergeCell ref="G1979:H1979"/>
    <mergeCell ref="J1979:K1979"/>
    <mergeCell ref="B1976:F1976"/>
    <mergeCell ref="G1976:H1976"/>
    <mergeCell ref="J1976:K1976"/>
    <mergeCell ref="B1977:F1977"/>
    <mergeCell ref="G1977:H1977"/>
    <mergeCell ref="J1977:K1977"/>
    <mergeCell ref="B1986:F1986"/>
    <mergeCell ref="G1986:H1986"/>
    <mergeCell ref="J1986:K1986"/>
    <mergeCell ref="B1987:F1987"/>
    <mergeCell ref="G1987:H1987"/>
    <mergeCell ref="J1987:K1987"/>
    <mergeCell ref="B1984:F1984"/>
    <mergeCell ref="G1984:H1984"/>
    <mergeCell ref="J1984:K1984"/>
    <mergeCell ref="B1985:F1985"/>
    <mergeCell ref="G1985:H1985"/>
    <mergeCell ref="J1985:K1985"/>
    <mergeCell ref="B1982:F1982"/>
    <mergeCell ref="G1982:H1982"/>
    <mergeCell ref="J1982:K1982"/>
    <mergeCell ref="B1983:F1983"/>
    <mergeCell ref="G1983:H1983"/>
    <mergeCell ref="J1983:K1983"/>
    <mergeCell ref="B1992:F1992"/>
    <mergeCell ref="G1992:H1992"/>
    <mergeCell ref="J1992:K1992"/>
    <mergeCell ref="B1993:F1993"/>
    <mergeCell ref="G1993:H1993"/>
    <mergeCell ref="J1993:K1993"/>
    <mergeCell ref="B1990:F1990"/>
    <mergeCell ref="G1990:H1990"/>
    <mergeCell ref="J1990:K1990"/>
    <mergeCell ref="B1991:F1991"/>
    <mergeCell ref="G1991:H1991"/>
    <mergeCell ref="J1991:K1991"/>
    <mergeCell ref="B1988:F1988"/>
    <mergeCell ref="G1988:H1988"/>
    <mergeCell ref="J1988:K1988"/>
    <mergeCell ref="B1989:F1989"/>
    <mergeCell ref="G1989:H1989"/>
    <mergeCell ref="J1989:K1989"/>
    <mergeCell ref="B1998:F1998"/>
    <mergeCell ref="G1998:H1998"/>
    <mergeCell ref="J1998:K1998"/>
    <mergeCell ref="B1999:F1999"/>
    <mergeCell ref="G1999:H1999"/>
    <mergeCell ref="J1999:K1999"/>
    <mergeCell ref="B1996:F1996"/>
    <mergeCell ref="G1996:H1996"/>
    <mergeCell ref="J1996:K1996"/>
    <mergeCell ref="B1997:F1997"/>
    <mergeCell ref="G1997:H1997"/>
    <mergeCell ref="J1997:K1997"/>
    <mergeCell ref="B1994:F1994"/>
    <mergeCell ref="G1994:H1994"/>
    <mergeCell ref="J1994:K1994"/>
    <mergeCell ref="B1995:F1995"/>
    <mergeCell ref="G1995:H1995"/>
    <mergeCell ref="J1995:K1995"/>
    <mergeCell ref="B2004:F2004"/>
    <mergeCell ref="G2004:H2004"/>
    <mergeCell ref="J2004:K2004"/>
    <mergeCell ref="B2005:F2005"/>
    <mergeCell ref="G2005:H2005"/>
    <mergeCell ref="J2005:K2005"/>
    <mergeCell ref="B2002:F2002"/>
    <mergeCell ref="G2002:H2002"/>
    <mergeCell ref="J2002:K2002"/>
    <mergeCell ref="B2003:F2003"/>
    <mergeCell ref="G2003:H2003"/>
    <mergeCell ref="J2003:K2003"/>
    <mergeCell ref="B2000:F2000"/>
    <mergeCell ref="G2000:H2000"/>
    <mergeCell ref="J2000:K2000"/>
    <mergeCell ref="B2001:F2001"/>
    <mergeCell ref="G2001:H2001"/>
    <mergeCell ref="J2001:K2001"/>
    <mergeCell ref="B2010:F2010"/>
    <mergeCell ref="G2010:H2010"/>
    <mergeCell ref="J2010:K2010"/>
    <mergeCell ref="B2011:F2011"/>
    <mergeCell ref="G2011:H2011"/>
    <mergeCell ref="J2011:K2011"/>
    <mergeCell ref="B2008:F2008"/>
    <mergeCell ref="G2008:H2008"/>
    <mergeCell ref="J2008:K2008"/>
    <mergeCell ref="B2009:F2009"/>
    <mergeCell ref="G2009:H2009"/>
    <mergeCell ref="J2009:K2009"/>
    <mergeCell ref="B2006:F2006"/>
    <mergeCell ref="G2006:H2006"/>
    <mergeCell ref="J2006:K2006"/>
    <mergeCell ref="B2007:F2007"/>
    <mergeCell ref="G2007:H2007"/>
    <mergeCell ref="J2007:K2007"/>
    <mergeCell ref="B2016:F2016"/>
    <mergeCell ref="G2016:H2016"/>
    <mergeCell ref="J2016:K2016"/>
    <mergeCell ref="B2017:F2017"/>
    <mergeCell ref="G2017:H2017"/>
    <mergeCell ref="J2017:K2017"/>
    <mergeCell ref="B2014:F2014"/>
    <mergeCell ref="G2014:H2014"/>
    <mergeCell ref="J2014:K2014"/>
    <mergeCell ref="B2015:F2015"/>
    <mergeCell ref="G2015:H2015"/>
    <mergeCell ref="J2015:K2015"/>
    <mergeCell ref="B2012:F2012"/>
    <mergeCell ref="G2012:H2012"/>
    <mergeCell ref="J2012:K2012"/>
    <mergeCell ref="B2013:F2013"/>
    <mergeCell ref="G2013:H2013"/>
    <mergeCell ref="J2013:K2013"/>
    <mergeCell ref="B2022:F2022"/>
    <mergeCell ref="G2022:H2022"/>
    <mergeCell ref="J2022:K2022"/>
    <mergeCell ref="B2023:F2023"/>
    <mergeCell ref="G2023:H2023"/>
    <mergeCell ref="J2023:K2023"/>
    <mergeCell ref="B2020:F2020"/>
    <mergeCell ref="G2020:H2020"/>
    <mergeCell ref="J2020:K2020"/>
    <mergeCell ref="B2021:F2021"/>
    <mergeCell ref="G2021:H2021"/>
    <mergeCell ref="J2021:K2021"/>
    <mergeCell ref="B2018:F2018"/>
    <mergeCell ref="G2018:H2018"/>
    <mergeCell ref="J2018:K2018"/>
    <mergeCell ref="B2019:F2019"/>
    <mergeCell ref="G2019:H2019"/>
    <mergeCell ref="J2019:K2019"/>
    <mergeCell ref="B2028:L2028"/>
    <mergeCell ref="B2029:F2029"/>
    <mergeCell ref="G2029:H2029"/>
    <mergeCell ref="J2029:K2029"/>
    <mergeCell ref="B2030:F2030"/>
    <mergeCell ref="G2030:H2030"/>
    <mergeCell ref="J2030:K2030"/>
    <mergeCell ref="B2026:F2026"/>
    <mergeCell ref="G2026:H2026"/>
    <mergeCell ref="J2026:K2026"/>
    <mergeCell ref="B2027:F2027"/>
    <mergeCell ref="G2027:H2027"/>
    <mergeCell ref="J2027:K2027"/>
    <mergeCell ref="B2024:F2024"/>
    <mergeCell ref="G2024:H2024"/>
    <mergeCell ref="J2024:K2024"/>
    <mergeCell ref="B2025:F2025"/>
    <mergeCell ref="G2025:H2025"/>
    <mergeCell ref="J2025:K2025"/>
    <mergeCell ref="B2035:F2035"/>
    <mergeCell ref="G2035:H2035"/>
    <mergeCell ref="J2035:K2035"/>
    <mergeCell ref="B2036:F2036"/>
    <mergeCell ref="G2036:H2036"/>
    <mergeCell ref="J2036:K2036"/>
    <mergeCell ref="B2033:F2033"/>
    <mergeCell ref="G2033:H2033"/>
    <mergeCell ref="J2033:K2033"/>
    <mergeCell ref="B2034:F2034"/>
    <mergeCell ref="G2034:H2034"/>
    <mergeCell ref="J2034:K2034"/>
    <mergeCell ref="B2031:F2031"/>
    <mergeCell ref="G2031:H2031"/>
    <mergeCell ref="J2031:K2031"/>
    <mergeCell ref="B2032:F2032"/>
    <mergeCell ref="G2032:H2032"/>
    <mergeCell ref="J2032:K2032"/>
    <mergeCell ref="B2041:F2041"/>
    <mergeCell ref="G2041:H2041"/>
    <mergeCell ref="J2041:K2041"/>
    <mergeCell ref="B2042:F2042"/>
    <mergeCell ref="G2042:H2042"/>
    <mergeCell ref="J2042:K2042"/>
    <mergeCell ref="B2039:F2039"/>
    <mergeCell ref="G2039:H2039"/>
    <mergeCell ref="J2039:K2039"/>
    <mergeCell ref="B2040:F2040"/>
    <mergeCell ref="G2040:H2040"/>
    <mergeCell ref="J2040:K2040"/>
    <mergeCell ref="B2037:F2037"/>
    <mergeCell ref="G2037:H2037"/>
    <mergeCell ref="J2037:K2037"/>
    <mergeCell ref="B2038:F2038"/>
    <mergeCell ref="G2038:H2038"/>
    <mergeCell ref="J2038:K2038"/>
    <mergeCell ref="B2047:F2047"/>
    <mergeCell ref="G2047:H2047"/>
    <mergeCell ref="J2047:K2047"/>
    <mergeCell ref="B2048:F2048"/>
    <mergeCell ref="G2048:H2048"/>
    <mergeCell ref="J2048:K2048"/>
    <mergeCell ref="B2045:F2045"/>
    <mergeCell ref="G2045:H2045"/>
    <mergeCell ref="J2045:K2045"/>
    <mergeCell ref="B2046:F2046"/>
    <mergeCell ref="G2046:H2046"/>
    <mergeCell ref="J2046:K2046"/>
    <mergeCell ref="B2043:F2043"/>
    <mergeCell ref="G2043:H2043"/>
    <mergeCell ref="J2043:K2043"/>
    <mergeCell ref="B2044:F2044"/>
    <mergeCell ref="G2044:H2044"/>
    <mergeCell ref="J2044:K2044"/>
    <mergeCell ref="B2053:F2053"/>
    <mergeCell ref="G2053:H2053"/>
    <mergeCell ref="J2053:K2053"/>
    <mergeCell ref="B2054:F2054"/>
    <mergeCell ref="G2054:H2054"/>
    <mergeCell ref="J2054:K2054"/>
    <mergeCell ref="B2051:F2051"/>
    <mergeCell ref="G2051:H2051"/>
    <mergeCell ref="J2051:K2051"/>
    <mergeCell ref="B2052:F2052"/>
    <mergeCell ref="G2052:H2052"/>
    <mergeCell ref="J2052:K2052"/>
    <mergeCell ref="B2049:F2049"/>
    <mergeCell ref="G2049:H2049"/>
    <mergeCell ref="J2049:K2049"/>
    <mergeCell ref="B2050:F2050"/>
    <mergeCell ref="G2050:H2050"/>
    <mergeCell ref="J2050:K2050"/>
    <mergeCell ref="B2059:F2059"/>
    <mergeCell ref="G2059:H2059"/>
    <mergeCell ref="J2059:K2059"/>
    <mergeCell ref="B2060:F2060"/>
    <mergeCell ref="G2060:H2060"/>
    <mergeCell ref="J2060:K2060"/>
    <mergeCell ref="B2057:F2057"/>
    <mergeCell ref="G2057:H2057"/>
    <mergeCell ref="J2057:K2057"/>
    <mergeCell ref="B2058:F2058"/>
    <mergeCell ref="G2058:H2058"/>
    <mergeCell ref="J2058:K2058"/>
    <mergeCell ref="B2055:F2055"/>
    <mergeCell ref="G2055:H2055"/>
    <mergeCell ref="J2055:K2055"/>
    <mergeCell ref="B2056:F2056"/>
    <mergeCell ref="G2056:H2056"/>
    <mergeCell ref="J2056:K2056"/>
    <mergeCell ref="B2065:F2065"/>
    <mergeCell ref="G2065:H2065"/>
    <mergeCell ref="J2065:K2065"/>
    <mergeCell ref="B2066:F2066"/>
    <mergeCell ref="G2066:H2066"/>
    <mergeCell ref="J2066:K2066"/>
    <mergeCell ref="B2063:F2063"/>
    <mergeCell ref="G2063:H2063"/>
    <mergeCell ref="J2063:K2063"/>
    <mergeCell ref="B2064:F2064"/>
    <mergeCell ref="G2064:H2064"/>
    <mergeCell ref="J2064:K2064"/>
    <mergeCell ref="B2061:F2061"/>
    <mergeCell ref="G2061:H2061"/>
    <mergeCell ref="J2061:K2061"/>
    <mergeCell ref="B2062:F2062"/>
    <mergeCell ref="G2062:H2062"/>
    <mergeCell ref="J2062:K2062"/>
    <mergeCell ref="B2071:F2071"/>
    <mergeCell ref="G2071:H2071"/>
    <mergeCell ref="J2071:K2071"/>
    <mergeCell ref="B2072:F2072"/>
    <mergeCell ref="G2072:H2072"/>
    <mergeCell ref="J2072:K2072"/>
    <mergeCell ref="B2069:F2069"/>
    <mergeCell ref="G2069:H2069"/>
    <mergeCell ref="J2069:K2069"/>
    <mergeCell ref="B2070:F2070"/>
    <mergeCell ref="G2070:H2070"/>
    <mergeCell ref="J2070:K2070"/>
    <mergeCell ref="B2067:F2067"/>
    <mergeCell ref="G2067:H2067"/>
    <mergeCell ref="J2067:K2067"/>
    <mergeCell ref="B2068:F2068"/>
    <mergeCell ref="G2068:H2068"/>
    <mergeCell ref="J2068:K2068"/>
    <mergeCell ref="B2077:F2077"/>
    <mergeCell ref="G2077:H2077"/>
    <mergeCell ref="J2077:K2077"/>
    <mergeCell ref="B2078:F2078"/>
    <mergeCell ref="G2078:H2078"/>
    <mergeCell ref="J2078:K2078"/>
    <mergeCell ref="B2075:F2075"/>
    <mergeCell ref="G2075:H2075"/>
    <mergeCell ref="J2075:K2075"/>
    <mergeCell ref="B2076:F2076"/>
    <mergeCell ref="G2076:H2076"/>
    <mergeCell ref="J2076:K2076"/>
    <mergeCell ref="B2073:F2073"/>
    <mergeCell ref="G2073:H2073"/>
    <mergeCell ref="J2073:K2073"/>
    <mergeCell ref="B2074:F2074"/>
    <mergeCell ref="G2074:H2074"/>
    <mergeCell ref="J2074:K2074"/>
    <mergeCell ref="B2083:F2083"/>
    <mergeCell ref="G2083:H2083"/>
    <mergeCell ref="J2083:K2083"/>
    <mergeCell ref="B2084:F2084"/>
    <mergeCell ref="G2084:H2084"/>
    <mergeCell ref="J2084:K2084"/>
    <mergeCell ref="B2081:F2081"/>
    <mergeCell ref="G2081:H2081"/>
    <mergeCell ref="J2081:K2081"/>
    <mergeCell ref="B2082:F2082"/>
    <mergeCell ref="G2082:H2082"/>
    <mergeCell ref="J2082:K2082"/>
    <mergeCell ref="B2079:F2079"/>
    <mergeCell ref="G2079:H2079"/>
    <mergeCell ref="J2079:K2079"/>
    <mergeCell ref="B2080:F2080"/>
    <mergeCell ref="G2080:H2080"/>
    <mergeCell ref="J2080:K2080"/>
    <mergeCell ref="B2089:F2089"/>
    <mergeCell ref="G2089:H2089"/>
    <mergeCell ref="J2089:K2089"/>
    <mergeCell ref="B2090:F2090"/>
    <mergeCell ref="G2090:H2090"/>
    <mergeCell ref="J2090:K2090"/>
    <mergeCell ref="B2087:F2087"/>
    <mergeCell ref="G2087:H2087"/>
    <mergeCell ref="J2087:K2087"/>
    <mergeCell ref="B2088:F2088"/>
    <mergeCell ref="G2088:H2088"/>
    <mergeCell ref="J2088:K2088"/>
    <mergeCell ref="B2085:F2085"/>
    <mergeCell ref="G2085:H2085"/>
    <mergeCell ref="J2085:K2085"/>
    <mergeCell ref="B2086:F2086"/>
    <mergeCell ref="G2086:H2086"/>
    <mergeCell ref="J2086:K2086"/>
    <mergeCell ref="B2095:F2095"/>
    <mergeCell ref="G2095:H2095"/>
    <mergeCell ref="J2095:K2095"/>
    <mergeCell ref="B2096:F2096"/>
    <mergeCell ref="G2096:H2096"/>
    <mergeCell ref="J2096:K2096"/>
    <mergeCell ref="B2093:F2093"/>
    <mergeCell ref="G2093:H2093"/>
    <mergeCell ref="J2093:K2093"/>
    <mergeCell ref="B2094:F2094"/>
    <mergeCell ref="G2094:H2094"/>
    <mergeCell ref="J2094:K2094"/>
    <mergeCell ref="B2091:F2091"/>
    <mergeCell ref="G2091:H2091"/>
    <mergeCell ref="J2091:K2091"/>
    <mergeCell ref="B2092:F2092"/>
    <mergeCell ref="G2092:H2092"/>
    <mergeCell ref="J2092:K2092"/>
    <mergeCell ref="B2101:F2101"/>
    <mergeCell ref="G2101:H2101"/>
    <mergeCell ref="J2101:K2101"/>
    <mergeCell ref="B2102:F2102"/>
    <mergeCell ref="G2102:H2102"/>
    <mergeCell ref="J2102:K2102"/>
    <mergeCell ref="B2099:F2099"/>
    <mergeCell ref="G2099:H2099"/>
    <mergeCell ref="J2099:K2099"/>
    <mergeCell ref="B2100:F2100"/>
    <mergeCell ref="G2100:H2100"/>
    <mergeCell ref="J2100:K2100"/>
    <mergeCell ref="B2097:F2097"/>
    <mergeCell ref="G2097:H2097"/>
    <mergeCell ref="J2097:K2097"/>
    <mergeCell ref="B2098:F2098"/>
    <mergeCell ref="G2098:H2098"/>
    <mergeCell ref="J2098:K2098"/>
    <mergeCell ref="B2107:F2107"/>
    <mergeCell ref="G2107:H2107"/>
    <mergeCell ref="J2107:K2107"/>
    <mergeCell ref="B2108:F2108"/>
    <mergeCell ref="G2108:H2108"/>
    <mergeCell ref="J2108:K2108"/>
    <mergeCell ref="B2105:F2105"/>
    <mergeCell ref="G2105:H2105"/>
    <mergeCell ref="J2105:K2105"/>
    <mergeCell ref="B2106:F2106"/>
    <mergeCell ref="G2106:H2106"/>
    <mergeCell ref="J2106:K2106"/>
    <mergeCell ref="B2103:F2103"/>
    <mergeCell ref="G2103:H2103"/>
    <mergeCell ref="J2103:K2103"/>
    <mergeCell ref="B2104:F2104"/>
    <mergeCell ref="G2104:H2104"/>
    <mergeCell ref="J2104:K2104"/>
    <mergeCell ref="B2113:F2113"/>
    <mergeCell ref="G2113:H2113"/>
    <mergeCell ref="J2113:K2113"/>
    <mergeCell ref="B2114:F2114"/>
    <mergeCell ref="G2114:H2114"/>
    <mergeCell ref="J2114:K2114"/>
    <mergeCell ref="B2111:F2111"/>
    <mergeCell ref="G2111:H2111"/>
    <mergeCell ref="J2111:K2111"/>
    <mergeCell ref="B2112:F2112"/>
    <mergeCell ref="G2112:H2112"/>
    <mergeCell ref="J2112:K2112"/>
    <mergeCell ref="B2109:F2109"/>
    <mergeCell ref="G2109:H2109"/>
    <mergeCell ref="J2109:K2109"/>
    <mergeCell ref="B2110:F2110"/>
    <mergeCell ref="G2110:H2110"/>
    <mergeCell ref="J2110:K2110"/>
    <mergeCell ref="B2119:F2119"/>
    <mergeCell ref="G2119:H2119"/>
    <mergeCell ref="J2119:K2119"/>
    <mergeCell ref="B2120:F2120"/>
    <mergeCell ref="G2120:H2120"/>
    <mergeCell ref="J2120:K2120"/>
    <mergeCell ref="B2117:F2117"/>
    <mergeCell ref="G2117:H2117"/>
    <mergeCell ref="J2117:K2117"/>
    <mergeCell ref="B2118:F2118"/>
    <mergeCell ref="G2118:H2118"/>
    <mergeCell ref="J2118:K2118"/>
    <mergeCell ref="B2115:F2115"/>
    <mergeCell ref="G2115:H2115"/>
    <mergeCell ref="J2115:K2115"/>
    <mergeCell ref="B2116:F2116"/>
    <mergeCell ref="G2116:H2116"/>
    <mergeCell ref="J2116:K2116"/>
  </mergeCell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>
  <dimension ref="A1:G151"/>
  <sheetViews>
    <sheetView tabSelected="1" topLeftCell="A121" zoomScale="85" zoomScaleNormal="85" workbookViewId="0">
      <selection activeCell="H31" sqref="H1:H1048576"/>
    </sheetView>
  </sheetViews>
  <sheetFormatPr defaultRowHeight="15"/>
  <cols>
    <col min="1" max="1" width="12.7109375" customWidth="1"/>
    <col min="2" max="2" width="8.7109375" customWidth="1"/>
    <col min="3" max="3" width="65.5703125" customWidth="1"/>
    <col min="4" max="4" width="5.7109375" customWidth="1"/>
    <col min="5" max="5" width="10" customWidth="1"/>
    <col min="6" max="6" width="9.28515625" customWidth="1"/>
    <col min="7" max="7" width="10.28515625" customWidth="1"/>
    <col min="8" max="9" width="10.28515625" bestFit="1" customWidth="1"/>
    <col min="10" max="11" width="9.28515625" bestFit="1" customWidth="1"/>
    <col min="12" max="12" width="10.28515625" bestFit="1" customWidth="1"/>
    <col min="15" max="15" width="10.28515625" bestFit="1" customWidth="1"/>
  </cols>
  <sheetData>
    <row r="1" spans="1:7">
      <c r="A1" s="286"/>
      <c r="B1" s="286"/>
      <c r="C1" s="286"/>
      <c r="D1" s="286"/>
      <c r="E1" s="286"/>
      <c r="F1" s="286"/>
      <c r="G1" s="286"/>
    </row>
    <row r="2" spans="1:7">
      <c r="A2" s="90" t="s">
        <v>2160</v>
      </c>
      <c r="B2" s="287" t="s">
        <v>2161</v>
      </c>
      <c r="C2" s="287"/>
      <c r="D2" s="287"/>
      <c r="E2" s="287"/>
      <c r="F2" s="287"/>
      <c r="G2" s="287"/>
    </row>
    <row r="3" spans="1:7">
      <c r="A3" s="90" t="s">
        <v>2162</v>
      </c>
      <c r="B3" s="287" t="s">
        <v>2360</v>
      </c>
      <c r="C3" s="287"/>
      <c r="D3" s="287"/>
      <c r="E3" s="287"/>
      <c r="F3" s="287"/>
      <c r="G3" s="287"/>
    </row>
    <row r="4" spans="1:7">
      <c r="A4" s="90" t="s">
        <v>0</v>
      </c>
      <c r="B4" s="287" t="s">
        <v>2361</v>
      </c>
      <c r="C4" s="287"/>
      <c r="D4" s="287"/>
      <c r="E4" s="287"/>
      <c r="F4" s="287"/>
      <c r="G4" s="287"/>
    </row>
    <row r="5" spans="1:7">
      <c r="A5" s="90" t="s">
        <v>2163</v>
      </c>
      <c r="B5" s="287" t="s">
        <v>2359</v>
      </c>
      <c r="C5" s="287"/>
      <c r="D5" s="287"/>
      <c r="E5" s="287"/>
      <c r="F5" s="287"/>
      <c r="G5" s="287"/>
    </row>
    <row r="6" spans="1:7">
      <c r="A6" s="90"/>
      <c r="B6" s="287" t="s">
        <v>2372</v>
      </c>
      <c r="C6" s="287"/>
      <c r="D6" s="287"/>
      <c r="E6" s="287"/>
      <c r="F6" s="287"/>
      <c r="G6" s="287"/>
    </row>
    <row r="7" spans="1:7">
      <c r="A7" s="90" t="s">
        <v>2164</v>
      </c>
      <c r="B7" s="287" t="s">
        <v>2165</v>
      </c>
      <c r="C7" s="287"/>
      <c r="D7" s="287"/>
      <c r="E7" s="287"/>
      <c r="F7" s="287"/>
      <c r="G7" s="287"/>
    </row>
    <row r="8" spans="1:7" ht="25.5">
      <c r="A8" s="90" t="s">
        <v>2225</v>
      </c>
      <c r="B8" s="287" t="s">
        <v>2227</v>
      </c>
      <c r="C8" s="287"/>
      <c r="D8" s="287"/>
      <c r="E8" s="287"/>
      <c r="F8" s="287"/>
      <c r="G8" s="287"/>
    </row>
    <row r="9" spans="1:7">
      <c r="A9" s="91" t="s">
        <v>2166</v>
      </c>
      <c r="B9" s="287" t="s">
        <v>2362</v>
      </c>
      <c r="C9" s="287"/>
      <c r="D9" s="287"/>
      <c r="E9" s="287"/>
      <c r="F9" s="287"/>
      <c r="G9" s="287"/>
    </row>
    <row r="10" spans="1:7">
      <c r="A10" s="65"/>
      <c r="B10" s="66"/>
      <c r="C10" s="66"/>
      <c r="D10" s="66"/>
      <c r="E10" s="66"/>
      <c r="F10" s="66"/>
      <c r="G10" s="67"/>
    </row>
    <row r="11" spans="1:7" ht="38.25">
      <c r="A11" s="68" t="s">
        <v>2167</v>
      </c>
      <c r="B11" s="68" t="s">
        <v>2168</v>
      </c>
      <c r="C11" s="69" t="s">
        <v>2169</v>
      </c>
      <c r="D11" s="70" t="s">
        <v>2170</v>
      </c>
      <c r="E11" s="70" t="s">
        <v>2171</v>
      </c>
      <c r="F11" s="71" t="s">
        <v>2172</v>
      </c>
      <c r="G11" s="71" t="s">
        <v>2173</v>
      </c>
    </row>
    <row r="12" spans="1:7">
      <c r="A12" s="274"/>
      <c r="B12" s="288"/>
      <c r="C12" s="276" t="s">
        <v>2174</v>
      </c>
      <c r="D12" s="276"/>
      <c r="E12" s="276"/>
      <c r="F12" s="276"/>
      <c r="G12" s="276"/>
    </row>
    <row r="13" spans="1:7" ht="38.25">
      <c r="A13" s="72" t="s">
        <v>2175</v>
      </c>
      <c r="B13" s="93">
        <v>20200</v>
      </c>
      <c r="C13" s="120" t="str">
        <f>IF(B13&lt;&gt;0,VLOOKUP(B13,'Base 2016'!$A$1:$L$2120,2,FALSE),0)</f>
        <v>FERRAMENTAS (MANUAIS/ELÉTRICAS) E MATERIAL DE LIMPEZA PERMANENTE DA OBRA - ÁREAS EDIFICADAS/COBERTAS/FECHADAS</v>
      </c>
      <c r="D13" s="92" t="str">
        <f>IF(B13&lt;&gt;0,VLOOKUP(B13,'Base 2016'!$A$1:$L$2120,7,FALSE),0)</f>
        <v xml:space="preserve">m2    </v>
      </c>
      <c r="E13" s="76" t="str">
        <f>B8</f>
        <v>1113,59</v>
      </c>
      <c r="F13" s="77">
        <f>IF(B13&lt;&gt;0,VLOOKUP(B13,'Base 2016'!$A$1:$L$2120,12,FALSE),0)</f>
        <v>1.89</v>
      </c>
      <c r="G13" s="77">
        <f t="shared" ref="G13" si="0">ROUNDUP(E13*F13,2)</f>
        <v>2104.69</v>
      </c>
    </row>
    <row r="14" spans="1:7">
      <c r="A14" s="72" t="s">
        <v>2175</v>
      </c>
      <c r="B14" s="93">
        <v>20106</v>
      </c>
      <c r="C14" s="120" t="str">
        <f>IF(B14&lt;&gt;0,VLOOKUP(B14,'Base 2016'!$A$1:$L$2120,2,FALSE),0)</f>
        <v>RETIRADA DE JANELAS OU PORTAIS C/ TRANSP. ATÉ CB. E CARGA</v>
      </c>
      <c r="D14" s="92" t="str">
        <f>IF(B14&lt;&gt;0,VLOOKUP(B14,'Base 2016'!$A$1:$L$2120,7,FALSE),0)</f>
        <v xml:space="preserve">m2    </v>
      </c>
      <c r="E14" s="76">
        <v>44.25</v>
      </c>
      <c r="F14" s="77">
        <f>IF(B14&lt;&gt;0,VLOOKUP(B14,'Base 2016'!$A$1:$L$2120,12,FALSE),0)</f>
        <v>4.7</v>
      </c>
      <c r="G14" s="77">
        <f t="shared" ref="G14:G18" si="1">ROUNDUP(E14*F14,2)</f>
        <v>207.98</v>
      </c>
    </row>
    <row r="15" spans="1:7">
      <c r="A15" s="72" t="s">
        <v>2175</v>
      </c>
      <c r="B15" s="93">
        <f>'Base 2015'!A10</f>
        <v>20109</v>
      </c>
      <c r="C15" s="120" t="str">
        <f>IF(B15&lt;&gt;0,VLOOKUP(B15,'Base 2016'!$A$1:$L$2120,2,FALSE),0)</f>
        <v>DEM.PISO CIMENT.SOBRE LASTRO CONC.C/TR.ATE CB. E CARGA</v>
      </c>
      <c r="D15" s="92" t="str">
        <f>IF(B15&lt;&gt;0,VLOOKUP(B15,'Base 2016'!$A$1:$L$2120,7,FALSE),0)</f>
        <v xml:space="preserve">m2    </v>
      </c>
      <c r="E15" s="76">
        <v>143.77000000000001</v>
      </c>
      <c r="F15" s="77">
        <f>IF(B15&lt;&gt;0,VLOOKUP(B15,'Base 2016'!$A$1:$L$2120,12,FALSE),0)</f>
        <v>12.24</v>
      </c>
      <c r="G15" s="77">
        <f t="shared" si="1"/>
        <v>1759.75</v>
      </c>
    </row>
    <row r="16" spans="1:7">
      <c r="A16" s="72" t="s">
        <v>2175</v>
      </c>
      <c r="B16" s="93">
        <f>'Base 2015'!A12</f>
        <v>20111</v>
      </c>
      <c r="C16" s="120" t="str">
        <f>IF(B16&lt;&gt;0,VLOOKUP(B16,'Base 2016'!$A$1:$L$2120,2,FALSE),0)</f>
        <v>DEM.PISO CERAM.SOBRE LASTRO CONC.C/TR.CB.E CARGA</v>
      </c>
      <c r="D16" s="92" t="str">
        <f>IF(B16&lt;&gt;0,VLOOKUP(B16,'Base 2016'!$A$1:$L$2120,7,FALSE),0)</f>
        <v xml:space="preserve">m2    </v>
      </c>
      <c r="E16" s="76">
        <v>73.319999999999993</v>
      </c>
      <c r="F16" s="77">
        <f>IF(B16&lt;&gt;0,VLOOKUP(B16,'Base 2016'!$A$1:$L$2120,12,FALSE),0)</f>
        <v>6.58</v>
      </c>
      <c r="G16" s="77">
        <f t="shared" si="1"/>
        <v>482.45</v>
      </c>
    </row>
    <row r="17" spans="1:7" ht="25.5">
      <c r="A17" s="72" t="s">
        <v>2175</v>
      </c>
      <c r="B17" s="93">
        <v>20147</v>
      </c>
      <c r="C17" s="120" t="str">
        <f>IF(B17&lt;&gt;0,VLOOKUP(B17,'Base 2016'!$A$1:$L$2120,2,FALSE),0)</f>
        <v>DEMOLIÇÃO DE FORRO PVC  INCLUSIVE ESTRUTURA DE SUSTENTAÇÃO C/ TRANSP. ATÉ CB. E CARGA</v>
      </c>
      <c r="D17" s="92" t="str">
        <f>IF(B17&lt;&gt;0,VLOOKUP(B17,'Base 2016'!$A$1:$L$2120,7,FALSE),0)</f>
        <v xml:space="preserve">m2    </v>
      </c>
      <c r="E17" s="76">
        <v>238.54</v>
      </c>
      <c r="F17" s="77">
        <f>IF(B17&lt;&gt;0,VLOOKUP(B17,'Base 2016'!$A$1:$L$2120,12,FALSE),0)</f>
        <v>3.43</v>
      </c>
      <c r="G17" s="77">
        <f t="shared" si="1"/>
        <v>818.2</v>
      </c>
    </row>
    <row r="18" spans="1:7" ht="25.5">
      <c r="A18" s="72" t="s">
        <v>2175</v>
      </c>
      <c r="B18" s="93">
        <v>21602</v>
      </c>
      <c r="C18" s="120" t="str">
        <f>IF(B18&lt;&gt;0,VLOOKUP(B18,'Base 2016'!$A$1:$L$2120,2,FALSE),0)</f>
        <v>EPI/PPRA/PCMSO/EXAMES/TREINAMENTOS/VISITAS (&lt; 20 EMPREGADOS) - ÁREAS EDIFICADAS/COBERTAS/FECHADAS</v>
      </c>
      <c r="D18" s="92" t="str">
        <f>IF(B18&lt;&gt;0,VLOOKUP(B18,'Base 2016'!$A$1:$L$2120,7,FALSE),0)</f>
        <v xml:space="preserve">m2    </v>
      </c>
      <c r="E18" s="136">
        <v>200</v>
      </c>
      <c r="F18" s="77">
        <f>IF(B18&lt;&gt;0,VLOOKUP(B18,'Base 2016'!$A$1:$L$2120,12,FALSE),0)</f>
        <v>14</v>
      </c>
      <c r="G18" s="77">
        <f t="shared" si="1"/>
        <v>2800</v>
      </c>
    </row>
    <row r="19" spans="1:7">
      <c r="A19" s="72" t="s">
        <v>2229</v>
      </c>
      <c r="B19" s="93" t="s">
        <v>2230</v>
      </c>
      <c r="C19" s="165" t="s">
        <v>2228</v>
      </c>
      <c r="D19" s="92" t="s">
        <v>273</v>
      </c>
      <c r="E19" s="76">
        <v>304.14</v>
      </c>
      <c r="F19" s="77">
        <v>5.03</v>
      </c>
      <c r="G19" s="77">
        <f>E19*F19</f>
        <v>1529.8242</v>
      </c>
    </row>
    <row r="20" spans="1:7">
      <c r="A20" s="277" t="s">
        <v>2176</v>
      </c>
      <c r="B20" s="277"/>
      <c r="C20" s="277"/>
      <c r="D20" s="277"/>
      <c r="E20" s="277"/>
      <c r="F20" s="277"/>
      <c r="G20" s="79">
        <f>SUM(G13:G19)</f>
        <v>9702.8941999999988</v>
      </c>
    </row>
    <row r="21" spans="1:7">
      <c r="A21" s="278"/>
      <c r="B21" s="278"/>
      <c r="C21" s="278"/>
      <c r="D21" s="278"/>
      <c r="E21" s="278"/>
      <c r="F21" s="278"/>
      <c r="G21" s="278"/>
    </row>
    <row r="22" spans="1:7" ht="38.25">
      <c r="A22" s="68" t="s">
        <v>2167</v>
      </c>
      <c r="B22" s="68" t="s">
        <v>2168</v>
      </c>
      <c r="C22" s="69" t="s">
        <v>2169</v>
      </c>
      <c r="D22" s="70" t="s">
        <v>2170</v>
      </c>
      <c r="E22" s="70" t="s">
        <v>2171</v>
      </c>
      <c r="F22" s="71" t="s">
        <v>2172</v>
      </c>
      <c r="G22" s="71" t="s">
        <v>2173</v>
      </c>
    </row>
    <row r="23" spans="1:7">
      <c r="A23" s="274"/>
      <c r="B23" s="288"/>
      <c r="C23" s="276" t="s">
        <v>2224</v>
      </c>
      <c r="D23" s="276"/>
      <c r="E23" s="276"/>
      <c r="F23" s="276"/>
      <c r="G23" s="276"/>
    </row>
    <row r="24" spans="1:7" ht="25.5">
      <c r="A24" s="72" t="s">
        <v>2175</v>
      </c>
      <c r="B24" s="93">
        <f>'Base 2015'!A83</f>
        <v>30105</v>
      </c>
      <c r="C24" s="120" t="str">
        <f>IF(B24&lt;&gt;0,VLOOKUP(B24,'Base 2016'!$A$1:$L$2120,2,FALSE),0)</f>
        <v>TRANSPORTE DE ENTULHO EM CAÇAMBA ESTACIONÁRIA  INCLUSO A CARGA MANUAL</v>
      </c>
      <c r="D24" s="92" t="str">
        <f>IF(B24&lt;&gt;0,VLOOKUP(B24,'Base 2016'!$A$1:$L$2120,7,FALSE),0)</f>
        <v xml:space="preserve">m3    </v>
      </c>
      <c r="E24" s="76">
        <v>28.89</v>
      </c>
      <c r="F24" s="77">
        <f>IF(B24&lt;&gt;0,VLOOKUP(B24,'Base 2016'!$A$1:$L$2120,12,FALSE),0)</f>
        <v>53.25</v>
      </c>
      <c r="G24" s="77">
        <f t="shared" ref="G24" si="2">ROUNDUP(E24*F24,2)</f>
        <v>1538.4</v>
      </c>
    </row>
    <row r="25" spans="1:7">
      <c r="A25" s="277" t="s">
        <v>2176</v>
      </c>
      <c r="B25" s="277"/>
      <c r="C25" s="277"/>
      <c r="D25" s="277"/>
      <c r="E25" s="277"/>
      <c r="F25" s="277"/>
      <c r="G25" s="79">
        <f>SUM(G24:G24)</f>
        <v>1538.4</v>
      </c>
    </row>
    <row r="26" spans="1:7">
      <c r="A26" s="119"/>
      <c r="B26" s="119"/>
      <c r="C26" s="119"/>
      <c r="D26" s="119"/>
      <c r="E26" s="119"/>
      <c r="F26" s="119"/>
      <c r="G26" s="119"/>
    </row>
    <row r="27" spans="1:7" ht="15" customHeight="1">
      <c r="A27" s="68" t="s">
        <v>2167</v>
      </c>
      <c r="B27" s="68" t="s">
        <v>2168</v>
      </c>
      <c r="C27" s="69" t="s">
        <v>2169</v>
      </c>
      <c r="D27" s="70" t="s">
        <v>2170</v>
      </c>
      <c r="E27" s="70" t="s">
        <v>2171</v>
      </c>
      <c r="F27" s="71" t="s">
        <v>2172</v>
      </c>
      <c r="G27" s="71" t="s">
        <v>2173</v>
      </c>
    </row>
    <row r="28" spans="1:7">
      <c r="A28" s="274"/>
      <c r="B28" s="275"/>
      <c r="C28" s="276" t="s">
        <v>266</v>
      </c>
      <c r="D28" s="276"/>
      <c r="E28" s="276"/>
      <c r="F28" s="276"/>
      <c r="G28" s="276">
        <f t="shared" ref="G28" si="3">E28*F28</f>
        <v>0</v>
      </c>
    </row>
    <row r="29" spans="1:7" ht="25.5">
      <c r="A29" s="81" t="s">
        <v>2175</v>
      </c>
      <c r="B29" s="93">
        <v>91007</v>
      </c>
      <c r="C29" s="126" t="str">
        <f>IF(B29&lt;&gt;0,VLOOKUP(B29,'Base 2016'!$A$1:$L$2120,2,FALSE),0)</f>
        <v>CENTRAL DE GÁS PADRÃO AGETOP SEM INSTALAÇÕES (1+1 CILINDRO 45 KG)</v>
      </c>
      <c r="D29" s="92" t="str">
        <f>IF(B29&lt;&gt;0,VLOOKUP(B29,'Base 2016'!$A$1:$L$2120,7,FALSE),0)</f>
        <v xml:space="preserve">Un    </v>
      </c>
      <c r="E29" s="108">
        <v>1</v>
      </c>
      <c r="F29" s="77">
        <f>IF(B29&lt;&gt;0,VLOOKUP(B29,'Base 2016'!$A$1:$L$2120,12,FALSE),0)</f>
        <v>1819.59</v>
      </c>
      <c r="G29" s="77">
        <f t="shared" ref="G29:G42" si="4">ROUNDUP(E29*F29,2)</f>
        <v>1819.59</v>
      </c>
    </row>
    <row r="30" spans="1:7">
      <c r="A30" s="81" t="s">
        <v>2175</v>
      </c>
      <c r="B30" s="73">
        <v>91011</v>
      </c>
      <c r="C30" s="126" t="str">
        <f>IF(B30&lt;&gt;0,VLOOKUP(B30,'Base 2016'!$A$1:$L$2120,2,FALSE),0)</f>
        <v>REGULADOR TIPO FRG 45 C/MANÔMETRO DPV</v>
      </c>
      <c r="D30" s="92" t="str">
        <f>IF(B30&lt;&gt;0,VLOOKUP(B30,'Base 2016'!$A$1:$L$2120,7,FALSE),0)</f>
        <v xml:space="preserve">Un    </v>
      </c>
      <c r="E30" s="78">
        <v>1</v>
      </c>
      <c r="F30" s="77">
        <f>IF(B30&lt;&gt;0,VLOOKUP(B30,'Base 2016'!$A$1:$L$2120,12,FALSE),0)</f>
        <v>194.34</v>
      </c>
      <c r="G30" s="77">
        <f t="shared" si="4"/>
        <v>194.34</v>
      </c>
    </row>
    <row r="31" spans="1:7">
      <c r="A31" s="81" t="s">
        <v>2175</v>
      </c>
      <c r="B31" s="73">
        <v>91013</v>
      </c>
      <c r="C31" s="126" t="str">
        <f>IF(B31&lt;&gt;0,VLOOKUP(B31,'Base 2016'!$A$1:$L$2120,2,FALSE),0)</f>
        <v>TUBO GALVANIZADO DIN 2440 DE 1/2"</v>
      </c>
      <c r="D31" s="92" t="str">
        <f>IF(B31&lt;&gt;0,VLOOKUP(B31,'Base 2016'!$A$1:$L$2120,7,FALSE),0)</f>
        <v xml:space="preserve">M     </v>
      </c>
      <c r="E31" s="78">
        <v>21</v>
      </c>
      <c r="F31" s="77">
        <f>IF(B31&lt;&gt;0,VLOOKUP(B31,'Base 2016'!$A$1:$L$2120,12,FALSE),0)</f>
        <v>17.89</v>
      </c>
      <c r="G31" s="77">
        <f t="shared" si="4"/>
        <v>375.69</v>
      </c>
    </row>
    <row r="32" spans="1:7">
      <c r="A32" s="81" t="s">
        <v>2175</v>
      </c>
      <c r="B32" s="73">
        <v>91017</v>
      </c>
      <c r="C32" s="126" t="str">
        <f>IF(B32&lt;&gt;0,VLOOKUP(B32,'Base 2016'!$A$1:$L$2120,2,FALSE),0)</f>
        <v>COTOVELO 300 PSI 1/2"</v>
      </c>
      <c r="D32" s="92" t="str">
        <f>IF(B32&lt;&gt;0,VLOOKUP(B32,'Base 2016'!$A$1:$L$2120,7,FALSE),0)</f>
        <v xml:space="preserve">Un    </v>
      </c>
      <c r="E32" s="78">
        <v>7</v>
      </c>
      <c r="F32" s="77">
        <f>IF(B32&lt;&gt;0,VLOOKUP(B32,'Base 2016'!$A$1:$L$2120,12,FALSE),0)</f>
        <v>18.45</v>
      </c>
      <c r="G32" s="77">
        <f t="shared" si="4"/>
        <v>129.15</v>
      </c>
    </row>
    <row r="33" spans="1:7">
      <c r="A33" s="81" t="s">
        <v>2175</v>
      </c>
      <c r="B33" s="73">
        <v>91019</v>
      </c>
      <c r="C33" s="126" t="str">
        <f>IF(B33&lt;&gt;0,VLOOKUP(B33,'Base 2016'!$A$1:$L$2120,2,FALSE),0)</f>
        <v>TE PRETO 90º 3/4" NPT 300 LBS</v>
      </c>
      <c r="D33" s="92" t="str">
        <f>IF(B33&lt;&gt;0,VLOOKUP(B33,'Base 2016'!$A$1:$L$2120,7,FALSE),0)</f>
        <v xml:space="preserve">Un    </v>
      </c>
      <c r="E33" s="78">
        <v>1</v>
      </c>
      <c r="F33" s="77">
        <f>IF(B33&lt;&gt;0,VLOOKUP(B33,'Base 2016'!$A$1:$L$2120,12,FALSE),0)</f>
        <v>32.299999999999997</v>
      </c>
      <c r="G33" s="77">
        <f t="shared" si="4"/>
        <v>32.299999999999997</v>
      </c>
    </row>
    <row r="34" spans="1:7">
      <c r="A34" s="81" t="s">
        <v>2175</v>
      </c>
      <c r="B34" s="73">
        <v>91021</v>
      </c>
      <c r="C34" s="126" t="str">
        <f>IF(B34&lt;&gt;0,VLOOKUP(B34,'Base 2016'!$A$1:$L$2120,2,FALSE),0)</f>
        <v>LUVA GALVANIZADO DE REDUÇÃO 3/4" X 1/2" (GÁS)</v>
      </c>
      <c r="D34" s="92" t="str">
        <f>IF(B34&lt;&gt;0,VLOOKUP(B34,'Base 2016'!$A$1:$L$2120,7,FALSE),0)</f>
        <v xml:space="preserve">Un    </v>
      </c>
      <c r="E34" s="78">
        <v>1</v>
      </c>
      <c r="F34" s="77">
        <f>IF(B34&lt;&gt;0,VLOOKUP(B34,'Base 2016'!$A$1:$L$2120,12,FALSE),0)</f>
        <v>10.07</v>
      </c>
      <c r="G34" s="77">
        <f t="shared" si="4"/>
        <v>10.07</v>
      </c>
    </row>
    <row r="35" spans="1:7">
      <c r="A35" s="81" t="s">
        <v>2175</v>
      </c>
      <c r="B35" s="73">
        <v>91025</v>
      </c>
      <c r="C35" s="126" t="str">
        <f>IF(B35&lt;&gt;0,VLOOKUP(B35,'Base 2016'!$A$1:$L$2120,2,FALSE),0)</f>
        <v>VÁLVULA ESFERICA LATÃO 3/4"</v>
      </c>
      <c r="D35" s="92" t="str">
        <f>IF(B35&lt;&gt;0,VLOOKUP(B35,'Base 2016'!$A$1:$L$2120,7,FALSE),0)</f>
        <v xml:space="preserve">Un    </v>
      </c>
      <c r="E35" s="78">
        <v>2</v>
      </c>
      <c r="F35" s="77">
        <f>IF(B35&lt;&gt;0,VLOOKUP(B35,'Base 2016'!$A$1:$L$2120,12,FALSE),0)</f>
        <v>61.87</v>
      </c>
      <c r="G35" s="77">
        <f t="shared" si="4"/>
        <v>123.74</v>
      </c>
    </row>
    <row r="36" spans="1:7">
      <c r="A36" s="81" t="s">
        <v>2175</v>
      </c>
      <c r="B36" s="73">
        <v>91029</v>
      </c>
      <c r="C36" s="126" t="str">
        <f>IF(B36&lt;&gt;0,VLOOKUP(B36,'Base 2016'!$A$1:$L$2120,2,FALSE),0)</f>
        <v>VALVULA DE RETENÇÃO LATÃO 1/2" X 7/16" NPT</v>
      </c>
      <c r="D36" s="92" t="str">
        <f>IF(B36&lt;&gt;0,VLOOKUP(B36,'Base 2016'!$A$1:$L$2120,7,FALSE),0)</f>
        <v xml:space="preserve">Un    </v>
      </c>
      <c r="E36" s="78">
        <v>2</v>
      </c>
      <c r="F36" s="77">
        <f>IF(B36&lt;&gt;0,VLOOKUP(B36,'Base 2016'!$A$1:$L$2120,12,FALSE),0)</f>
        <v>23.93</v>
      </c>
      <c r="G36" s="77">
        <f t="shared" si="4"/>
        <v>47.86</v>
      </c>
    </row>
    <row r="37" spans="1:7">
      <c r="A37" s="81" t="s">
        <v>2175</v>
      </c>
      <c r="B37" s="73">
        <v>91031</v>
      </c>
      <c r="C37" s="126" t="str">
        <f>IF(B37&lt;&gt;0,VLOOKUP(B37,'Base 2016'!$A$1:$L$2120,2,FALSE),0)</f>
        <v>NIPLE DUPLO 300 PSI 3/4"</v>
      </c>
      <c r="D37" s="92" t="str">
        <f>IF(B37&lt;&gt;0,VLOOKUP(B37,'Base 2016'!$A$1:$L$2120,7,FALSE),0)</f>
        <v xml:space="preserve">Un    </v>
      </c>
      <c r="E37" s="78">
        <v>2</v>
      </c>
      <c r="F37" s="77">
        <f>IF(B37&lt;&gt;0,VLOOKUP(B37,'Base 2016'!$A$1:$L$2120,12,FALSE),0)</f>
        <v>10.68</v>
      </c>
      <c r="G37" s="77">
        <f t="shared" si="4"/>
        <v>21.36</v>
      </c>
    </row>
    <row r="38" spans="1:7">
      <c r="A38" s="81" t="s">
        <v>2175</v>
      </c>
      <c r="B38" s="73">
        <v>91035</v>
      </c>
      <c r="C38" s="126" t="str">
        <f>IF(B38&lt;&gt;0,VLOOKUP(B38,'Base 2016'!$A$1:$L$2120,2,FALSE),0)</f>
        <v>BUCHA RED.NPT DE 3/4" X 1/2" 300 LBS</v>
      </c>
      <c r="D38" s="92" t="str">
        <f>IF(B38&lt;&gt;0,VLOOKUP(B38,'Base 2016'!$A$1:$L$2120,7,FALSE),0)</f>
        <v xml:space="preserve">Un    </v>
      </c>
      <c r="E38" s="78">
        <v>1</v>
      </c>
      <c r="F38" s="77">
        <f>IF(B38&lt;&gt;0,VLOOKUP(B38,'Base 2016'!$A$1:$L$2120,12,FALSE),0)</f>
        <v>9.23</v>
      </c>
      <c r="G38" s="77">
        <f t="shared" si="4"/>
        <v>9.23</v>
      </c>
    </row>
    <row r="39" spans="1:7" ht="24.75" customHeight="1">
      <c r="A39" s="81" t="s">
        <v>2175</v>
      </c>
      <c r="B39" s="73">
        <v>91039</v>
      </c>
      <c r="C39" s="126" t="str">
        <f>IF(B39&lt;&gt;0,VLOOKUP(B39,'Base 2016'!$A$1:$L$2120,2,FALSE),0)</f>
        <v>TAMPÃO 300 PSI PRETO 3/4"</v>
      </c>
      <c r="D39" s="92" t="str">
        <f>IF(B39&lt;&gt;0,VLOOKUP(B39,'Base 2016'!$A$1:$L$2120,7,FALSE),0)</f>
        <v xml:space="preserve">Un    </v>
      </c>
      <c r="E39" s="78">
        <v>2</v>
      </c>
      <c r="F39" s="77">
        <f>IF(B39&lt;&gt;0,VLOOKUP(B39,'Base 2016'!$A$1:$L$2120,12,FALSE),0)</f>
        <v>14.1</v>
      </c>
      <c r="G39" s="77">
        <f t="shared" si="4"/>
        <v>28.2</v>
      </c>
    </row>
    <row r="40" spans="1:7">
      <c r="A40" s="81" t="s">
        <v>2175</v>
      </c>
      <c r="B40" s="73">
        <v>91041</v>
      </c>
      <c r="C40" s="126" t="str">
        <f>IF(B40&lt;&gt;0,VLOOKUP(B40,'Base 2016'!$A$1:$L$2120,2,FALSE),0)</f>
        <v>MANGOTE FLEXIVEL PRETO 7/8 " X 7/16" - 500 MM</v>
      </c>
      <c r="D40" s="92" t="str">
        <f>IF(B40&lt;&gt;0,VLOOKUP(B40,'Base 2016'!$A$1:$L$2120,7,FALSE),0)</f>
        <v xml:space="preserve">Un    </v>
      </c>
      <c r="E40" s="78">
        <v>2</v>
      </c>
      <c r="F40" s="77">
        <f>IF(B40&lt;&gt;0,VLOOKUP(B40,'Base 2016'!$A$1:$L$2120,12,FALSE),0)</f>
        <v>30.16</v>
      </c>
      <c r="G40" s="77">
        <f t="shared" si="4"/>
        <v>60.32</v>
      </c>
    </row>
    <row r="41" spans="1:7">
      <c r="A41" s="81" t="s">
        <v>2175</v>
      </c>
      <c r="B41" s="73">
        <v>91043</v>
      </c>
      <c r="C41" s="126" t="str">
        <f>IF(B41&lt;&gt;0,VLOOKUP(B41,'Base 2016'!$A$1:$L$2120,2,FALSE),0)</f>
        <v>BRAÇADEIRA METALICA TIPO "D" DIAM. 3/4"</v>
      </c>
      <c r="D41" s="92" t="str">
        <f>IF(B41&lt;&gt;0,VLOOKUP(B41,'Base 2016'!$A$1:$L$2120,7,FALSE),0)</f>
        <v xml:space="preserve">Un    </v>
      </c>
      <c r="E41" s="78">
        <v>8</v>
      </c>
      <c r="F41" s="77">
        <f>IF(B41&lt;&gt;0,VLOOKUP(B41,'Base 2016'!$A$1:$L$2120,12,FALSE),0)</f>
        <v>5.98</v>
      </c>
      <c r="G41" s="77">
        <f t="shared" si="4"/>
        <v>47.84</v>
      </c>
    </row>
    <row r="42" spans="1:7">
      <c r="A42" s="81" t="s">
        <v>2175</v>
      </c>
      <c r="B42" s="73">
        <v>91045</v>
      </c>
      <c r="C42" s="126" t="str">
        <f>IF(B42&lt;&gt;0,VLOOKUP(B42,'Base 2016'!$A$1:$L$2120,2,FALSE),0)</f>
        <v>SUPORTE PARA COLETOR</v>
      </c>
      <c r="D42" s="92" t="str">
        <f>IF(B42&lt;&gt;0,VLOOKUP(B42,'Base 2016'!$A$1:$L$2120,7,FALSE),0)</f>
        <v xml:space="preserve">Un    </v>
      </c>
      <c r="E42" s="78">
        <v>1</v>
      </c>
      <c r="F42" s="77">
        <f>IF(B42&lt;&gt;0,VLOOKUP(B42,'Base 2016'!$A$1:$L$2120,12,FALSE),0)</f>
        <v>17.41</v>
      </c>
      <c r="G42" s="77">
        <f t="shared" si="4"/>
        <v>17.41</v>
      </c>
    </row>
    <row r="43" spans="1:7">
      <c r="A43" s="277" t="s">
        <v>2176</v>
      </c>
      <c r="B43" s="277"/>
      <c r="C43" s="277"/>
      <c r="D43" s="277"/>
      <c r="E43" s="277"/>
      <c r="F43" s="277"/>
      <c r="G43" s="79">
        <f>SUM(G29:G42)</f>
        <v>2917.1000000000004</v>
      </c>
    </row>
    <row r="44" spans="1:7">
      <c r="A44" s="130"/>
      <c r="B44" s="130"/>
      <c r="C44" s="130"/>
      <c r="D44" s="130"/>
      <c r="E44" s="130"/>
      <c r="F44" s="130"/>
      <c r="G44" s="130"/>
    </row>
    <row r="45" spans="1:7" ht="38.25">
      <c r="A45" s="68" t="s">
        <v>2167</v>
      </c>
      <c r="B45" s="68" t="s">
        <v>2168</v>
      </c>
      <c r="C45" s="69" t="s">
        <v>2169</v>
      </c>
      <c r="D45" s="70" t="s">
        <v>2170</v>
      </c>
      <c r="E45" s="70" t="s">
        <v>2171</v>
      </c>
      <c r="F45" s="71" t="s">
        <v>2172</v>
      </c>
      <c r="G45" s="71" t="s">
        <v>2173</v>
      </c>
    </row>
    <row r="46" spans="1:7">
      <c r="A46" s="284"/>
      <c r="B46" s="284"/>
      <c r="C46" s="283" t="s">
        <v>1714</v>
      </c>
      <c r="D46" s="283"/>
      <c r="E46" s="283"/>
      <c r="F46" s="283"/>
      <c r="G46" s="283"/>
    </row>
    <row r="47" spans="1:7" ht="26.25">
      <c r="A47" s="137" t="s">
        <v>2175</v>
      </c>
      <c r="B47" s="93">
        <v>100607</v>
      </c>
      <c r="C47" s="74" t="str">
        <f>IF(B47&lt;&gt;0,VLOOKUP(B47,'Base 2016'!$A$1:$L$2120,2,FALSE),0)</f>
        <v>ALVENARIA DE TIJOLO LAMINADO 1/2 VEZ EM CRIVO - ARG. (1CI : 1CH : 5ARML)</v>
      </c>
      <c r="D47" s="92" t="str">
        <f>IF(B47&lt;&gt;0,VLOOKUP(B47,'Base 2016'!$A$1:$L$2120,7,FALSE),0)</f>
        <v xml:space="preserve">m2    </v>
      </c>
      <c r="E47" s="136">
        <v>101.77</v>
      </c>
      <c r="F47" s="77">
        <f>IF(B47&lt;&gt;0,VLOOKUP(B47,'Base 2016'!$A$1:$L$2120,12,FALSE),0)</f>
        <v>103.89</v>
      </c>
      <c r="G47" s="77">
        <f>E47*F47</f>
        <v>10572.8853</v>
      </c>
    </row>
    <row r="48" spans="1:7">
      <c r="A48" s="285" t="s">
        <v>2176</v>
      </c>
      <c r="B48" s="285"/>
      <c r="C48" s="285"/>
      <c r="D48" s="285"/>
      <c r="E48" s="285"/>
      <c r="F48" s="285"/>
      <c r="G48" s="79">
        <f>SUM(G47:G47)</f>
        <v>10572.8853</v>
      </c>
    </row>
    <row r="49" spans="1:7">
      <c r="A49" s="131"/>
      <c r="B49" s="131"/>
      <c r="C49" s="131"/>
      <c r="D49" s="131"/>
      <c r="E49" s="131"/>
      <c r="F49" s="131"/>
      <c r="G49" s="131"/>
    </row>
    <row r="50" spans="1:7" ht="38.25">
      <c r="A50" s="68" t="s">
        <v>2167</v>
      </c>
      <c r="B50" s="68" t="s">
        <v>2168</v>
      </c>
      <c r="C50" s="69" t="s">
        <v>2169</v>
      </c>
      <c r="D50" s="70" t="s">
        <v>2170</v>
      </c>
      <c r="E50" s="70" t="s">
        <v>2171</v>
      </c>
      <c r="F50" s="71" t="s">
        <v>2172</v>
      </c>
      <c r="G50" s="71" t="s">
        <v>2173</v>
      </c>
    </row>
    <row r="51" spans="1:7">
      <c r="A51" s="284"/>
      <c r="B51" s="284"/>
      <c r="C51" s="283" t="s">
        <v>19</v>
      </c>
      <c r="D51" s="283"/>
      <c r="E51" s="283"/>
      <c r="F51" s="283"/>
      <c r="G51" s="283">
        <f>E51*F51</f>
        <v>0</v>
      </c>
    </row>
    <row r="52" spans="1:7">
      <c r="A52" s="138" t="s">
        <v>2232</v>
      </c>
      <c r="B52" s="139"/>
      <c r="C52" s="146" t="s">
        <v>2233</v>
      </c>
      <c r="D52" s="75" t="s">
        <v>281</v>
      </c>
      <c r="E52" s="78">
        <v>1</v>
      </c>
      <c r="F52" s="145">
        <v>420</v>
      </c>
      <c r="G52" s="140">
        <f>F52*E52</f>
        <v>420</v>
      </c>
    </row>
    <row r="53" spans="1:7">
      <c r="A53" s="138" t="s">
        <v>2232</v>
      </c>
      <c r="B53" s="139"/>
      <c r="C53" s="146" t="s">
        <v>2234</v>
      </c>
      <c r="D53" s="75" t="s">
        <v>281</v>
      </c>
      <c r="E53" s="78">
        <v>1</v>
      </c>
      <c r="F53" s="145">
        <v>1050</v>
      </c>
      <c r="G53" s="140">
        <f t="shared" ref="G53:G58" si="5">F53*E53</f>
        <v>1050</v>
      </c>
    </row>
    <row r="54" spans="1:7">
      <c r="A54" s="138" t="s">
        <v>2232</v>
      </c>
      <c r="B54" s="139"/>
      <c r="C54" s="146" t="s">
        <v>2235</v>
      </c>
      <c r="D54" s="75" t="s">
        <v>281</v>
      </c>
      <c r="E54" s="78">
        <v>1</v>
      </c>
      <c r="F54" s="145">
        <v>472.5</v>
      </c>
      <c r="G54" s="140">
        <f t="shared" si="5"/>
        <v>472.5</v>
      </c>
    </row>
    <row r="55" spans="1:7" ht="30">
      <c r="A55" s="138" t="s">
        <v>2232</v>
      </c>
      <c r="B55" s="139"/>
      <c r="C55" s="146" t="s">
        <v>2236</v>
      </c>
      <c r="D55" s="75" t="s">
        <v>281</v>
      </c>
      <c r="E55" s="78">
        <v>11</v>
      </c>
      <c r="F55" s="145">
        <v>562.5</v>
      </c>
      <c r="G55" s="140">
        <f t="shared" si="5"/>
        <v>6187.5</v>
      </c>
    </row>
    <row r="56" spans="1:7" ht="30">
      <c r="A56" s="138" t="s">
        <v>2232</v>
      </c>
      <c r="B56" s="139"/>
      <c r="C56" s="146" t="s">
        <v>2238</v>
      </c>
      <c r="D56" s="75" t="s">
        <v>281</v>
      </c>
      <c r="E56" s="78">
        <v>10</v>
      </c>
      <c r="F56" s="145">
        <v>750</v>
      </c>
      <c r="G56" s="140">
        <f t="shared" si="5"/>
        <v>7500</v>
      </c>
    </row>
    <row r="57" spans="1:7" ht="30">
      <c r="A57" s="138" t="s">
        <v>2232</v>
      </c>
      <c r="B57" s="139"/>
      <c r="C57" s="146" t="s">
        <v>2237</v>
      </c>
      <c r="D57" s="75" t="s">
        <v>281</v>
      </c>
      <c r="E57" s="78">
        <v>1</v>
      </c>
      <c r="F57" s="145">
        <v>937.5</v>
      </c>
      <c r="G57" s="140">
        <f t="shared" si="5"/>
        <v>937.5</v>
      </c>
    </row>
    <row r="58" spans="1:7" ht="30">
      <c r="A58" s="138" t="s">
        <v>2232</v>
      </c>
      <c r="B58" s="139"/>
      <c r="C58" s="146" t="s">
        <v>2239</v>
      </c>
      <c r="D58" s="75" t="s">
        <v>281</v>
      </c>
      <c r="E58" s="78">
        <v>3</v>
      </c>
      <c r="F58" s="145">
        <v>375</v>
      </c>
      <c r="G58" s="140">
        <f t="shared" si="5"/>
        <v>1125</v>
      </c>
    </row>
    <row r="59" spans="1:7" ht="30">
      <c r="A59" s="138" t="s">
        <v>2232</v>
      </c>
      <c r="B59" s="139"/>
      <c r="C59" s="146" t="s">
        <v>2240</v>
      </c>
      <c r="D59" s="75" t="s">
        <v>281</v>
      </c>
      <c r="E59" s="78">
        <v>1</v>
      </c>
      <c r="F59" s="145">
        <v>187.5</v>
      </c>
      <c r="G59" s="140">
        <f>F59*E59</f>
        <v>187.5</v>
      </c>
    </row>
    <row r="60" spans="1:7">
      <c r="A60" s="143"/>
      <c r="B60" s="141"/>
      <c r="C60" s="141"/>
      <c r="D60" s="141"/>
      <c r="E60" s="289" t="s">
        <v>2176</v>
      </c>
      <c r="F60" s="289"/>
      <c r="G60" s="142">
        <f>SUM(G52:G59)</f>
        <v>17880</v>
      </c>
    </row>
    <row r="61" spans="1:7">
      <c r="A61" s="131"/>
      <c r="B61" s="131"/>
      <c r="C61" s="131"/>
      <c r="D61" s="131"/>
      <c r="E61" s="131"/>
      <c r="F61" s="131"/>
      <c r="G61" s="131"/>
    </row>
    <row r="62" spans="1:7" ht="38.25">
      <c r="A62" s="68" t="s">
        <v>2167</v>
      </c>
      <c r="B62" s="68" t="s">
        <v>2168</v>
      </c>
      <c r="C62" s="69" t="s">
        <v>2169</v>
      </c>
      <c r="D62" s="70" t="s">
        <v>2170</v>
      </c>
      <c r="E62" s="70" t="s">
        <v>2171</v>
      </c>
      <c r="F62" s="71" t="s">
        <v>2172</v>
      </c>
      <c r="G62" s="71" t="s">
        <v>2173</v>
      </c>
    </row>
    <row r="63" spans="1:7">
      <c r="A63" s="284"/>
      <c r="B63" s="284"/>
      <c r="C63" s="283" t="s">
        <v>267</v>
      </c>
      <c r="D63" s="283"/>
      <c r="E63" s="283"/>
      <c r="F63" s="283"/>
      <c r="G63" s="283">
        <f t="shared" ref="G63" si="6">E63*F63</f>
        <v>0</v>
      </c>
    </row>
    <row r="64" spans="1:7">
      <c r="A64" s="80" t="s">
        <v>2175</v>
      </c>
      <c r="B64" s="73">
        <v>200101</v>
      </c>
      <c r="C64" s="74" t="str">
        <f>IF(B64&lt;&gt;0,VLOOKUP(B64,'Base 2016'!$A$1:$L$2120,2,FALSE),0)</f>
        <v>CHAPISCO COMUM</v>
      </c>
      <c r="D64" s="92" t="str">
        <f>IF(B64&lt;&gt;0,VLOOKUP(B64,'Base 2016'!$A$1:$L$2120,7,FALSE),0)</f>
        <v xml:space="preserve">m2    </v>
      </c>
      <c r="E64" s="144">
        <v>414.01</v>
      </c>
      <c r="F64" s="77">
        <f>IF(B64&lt;&gt;0,VLOOKUP(B64,'Base 2016'!$A$1:$L$2120,12,FALSE),0)</f>
        <v>3.87</v>
      </c>
      <c r="G64" s="77">
        <f>E64*F64</f>
        <v>1602.2186999999999</v>
      </c>
    </row>
    <row r="65" spans="1:7">
      <c r="A65" s="80" t="s">
        <v>2175</v>
      </c>
      <c r="B65" s="73">
        <v>200103</v>
      </c>
      <c r="C65" s="74" t="str">
        <f>IF(B65&lt;&gt;0,VLOOKUP(B65,'Base 2015'!$A$1:$L$2120,2,FALSE),0)</f>
        <v>RASGO E ENCHIMENTO DE ALVENARIA</v>
      </c>
      <c r="D65" s="92" t="str">
        <f>IF(B65&lt;&gt;0,VLOOKUP(B65,'Base 2016'!$A$1:$L$2120,7,FALSE),0)</f>
        <v xml:space="preserve">M     </v>
      </c>
      <c r="E65" s="144">
        <v>48</v>
      </c>
      <c r="F65" s="77">
        <f>IF(B65&lt;&gt;0,VLOOKUP(B65,'Base 2016'!$A$1:$L$2120,12,FALSE),0)</f>
        <v>11.37</v>
      </c>
      <c r="G65" s="77">
        <f>E65*F65</f>
        <v>545.76</v>
      </c>
    </row>
    <row r="66" spans="1:7">
      <c r="A66" s="80" t="s">
        <v>2175</v>
      </c>
      <c r="B66" s="73">
        <v>200499</v>
      </c>
      <c r="C66" s="74" t="str">
        <f>IF(B66&lt;&gt;0,VLOOKUP(B66,'Base 2015'!$A$1:$L$2120,2,FALSE),0)</f>
        <v>REBOCO PAULISTA A-14 (1CALH:4ARMLC+100kgCI/M3)</v>
      </c>
      <c r="D66" s="92" t="str">
        <f>IF(B66&lt;&gt;0,VLOOKUP(B66,'Base 2016'!$A$1:$L$2120,7,FALSE),0)</f>
        <v xml:space="preserve">m2    </v>
      </c>
      <c r="E66" s="144">
        <v>312.24</v>
      </c>
      <c r="F66" s="77">
        <f>IF(B66&lt;&gt;0,VLOOKUP(B66,'Base 2016'!$A$1:$L$2120,12,FALSE),0)</f>
        <v>18.82</v>
      </c>
      <c r="G66" s="77">
        <f>E66*F66</f>
        <v>5876.3568000000005</v>
      </c>
    </row>
    <row r="67" spans="1:7">
      <c r="A67" s="80" t="s">
        <v>2175</v>
      </c>
      <c r="B67" s="73">
        <v>201307</v>
      </c>
      <c r="C67" s="74" t="str">
        <f>IF(B67&lt;&gt;0,VLOOKUP(B67,'Base 2015'!$A$1:$L$2120,2,FALSE),0)</f>
        <v>REVESTIMENTO COM CERAMICA 20 X 20</v>
      </c>
      <c r="D67" s="92" t="str">
        <f>IF(B67&lt;&gt;0,VLOOKUP(B67,'Base 2016'!$A$1:$L$2120,7,FALSE),0)</f>
        <v xml:space="preserve">m2    </v>
      </c>
      <c r="E67" s="144">
        <v>112.07</v>
      </c>
      <c r="F67" s="77">
        <f>IF(B67&lt;&gt;0,VLOOKUP(B67,'Base 2016'!$A$1:$L$2120,12,FALSE),0)</f>
        <v>46.17</v>
      </c>
      <c r="G67" s="77">
        <f>E67*F67</f>
        <v>5174.2718999999997</v>
      </c>
    </row>
    <row r="68" spans="1:7" ht="38.25">
      <c r="A68" s="80" t="s">
        <v>2175</v>
      </c>
      <c r="B68" s="93">
        <v>201410</v>
      </c>
      <c r="C68" s="126" t="str">
        <f>IF(B68&lt;&gt;0,VLOOKUP(B68,'Base 2015'!$A$1:$L$2120,2,FALSE),0)</f>
        <v>MOLDURA TIPO "U" INVERTIDO EM ARGAMASSA COM 2CM DE ESPESSURA TIPO PINGADEIRA EM MURO/PLATIBANDA ( A PARTE VERTICAL DESCE 2,5CM)</v>
      </c>
      <c r="D68" s="92" t="str">
        <f>IF(B68&lt;&gt;0,VLOOKUP(B68,'Base 2016'!$A$1:$L$2120,7,FALSE),0)</f>
        <v xml:space="preserve">m2    </v>
      </c>
      <c r="E68" s="136">
        <v>45.23</v>
      </c>
      <c r="F68" s="77">
        <f>IF(B68&lt;&gt;0,VLOOKUP(B68,'Base 2016'!$A$1:$L$2120,12,FALSE),0)</f>
        <v>45</v>
      </c>
      <c r="G68" s="77">
        <f>E68*F68</f>
        <v>2035.35</v>
      </c>
    </row>
    <row r="69" spans="1:7">
      <c r="A69" s="282" t="s">
        <v>2176</v>
      </c>
      <c r="B69" s="282"/>
      <c r="C69" s="282"/>
      <c r="D69" s="282"/>
      <c r="E69" s="282"/>
      <c r="F69" s="282"/>
      <c r="G69" s="79">
        <f>SUM(G64:G68)</f>
        <v>15233.957400000001</v>
      </c>
    </row>
    <row r="70" spans="1:7">
      <c r="A70" s="131"/>
      <c r="B70" s="131"/>
      <c r="C70" s="131"/>
      <c r="D70" s="131"/>
      <c r="E70" s="131"/>
      <c r="F70" s="131"/>
      <c r="G70" s="131"/>
    </row>
    <row r="71" spans="1:7" ht="38.25">
      <c r="A71" s="68" t="s">
        <v>2167</v>
      </c>
      <c r="B71" s="68" t="s">
        <v>2168</v>
      </c>
      <c r="C71" s="69" t="s">
        <v>2169</v>
      </c>
      <c r="D71" s="70" t="s">
        <v>2170</v>
      </c>
      <c r="E71" s="70" t="s">
        <v>2171</v>
      </c>
      <c r="F71" s="71" t="s">
        <v>2172</v>
      </c>
      <c r="G71" s="71" t="s">
        <v>2173</v>
      </c>
    </row>
    <row r="72" spans="1:7">
      <c r="A72" s="274"/>
      <c r="B72" s="275"/>
      <c r="C72" s="276" t="s">
        <v>23</v>
      </c>
      <c r="D72" s="276"/>
      <c r="E72" s="276"/>
      <c r="F72" s="276"/>
      <c r="G72" s="276">
        <f>E72*F72</f>
        <v>0</v>
      </c>
    </row>
    <row r="73" spans="1:7" ht="26.25">
      <c r="A73" s="80" t="s">
        <v>2175</v>
      </c>
      <c r="B73" s="93">
        <v>210461</v>
      </c>
      <c r="C73" s="75" t="str">
        <f>IF(B73&lt;&gt;0,VLOOKUP(B73,'Base 2016'!$A$1:$L$2120,2,FALSE),0)</f>
        <v>FORRO DE PVC SEM ESTRUTURA DE METALON (COM REPINTURA DA ESTRUTURA COM TINTA ALQUÍDICA D.F.)</v>
      </c>
      <c r="D73" s="92" t="str">
        <f>IF(B73&lt;&gt;0,VLOOKUP(B73,'Base 2016'!$A$1:$L$2120,7,FALSE),0)</f>
        <v xml:space="preserve">m2    </v>
      </c>
      <c r="E73" s="108">
        <v>856.61</v>
      </c>
      <c r="F73" s="77">
        <f>IF(B73&lt;&gt;0,VLOOKUP(B73,'Base 2016'!$A$1:$L$2120,12,FALSE),0)</f>
        <v>20.55</v>
      </c>
      <c r="G73" s="77">
        <f t="shared" ref="G73" si="7">ROUNDUP(E73*F73,2)</f>
        <v>17603.34</v>
      </c>
    </row>
    <row r="74" spans="1:7">
      <c r="A74" s="277" t="s">
        <v>2176</v>
      </c>
      <c r="B74" s="277"/>
      <c r="C74" s="277"/>
      <c r="D74" s="277"/>
      <c r="E74" s="277"/>
      <c r="F74" s="277"/>
      <c r="G74" s="79">
        <f>SUM(G73:G73)</f>
        <v>17603.34</v>
      </c>
    </row>
    <row r="75" spans="1:7">
      <c r="A75" s="131"/>
      <c r="B75" s="131"/>
      <c r="C75" s="131"/>
      <c r="D75" s="131"/>
      <c r="E75" s="131"/>
      <c r="F75" s="131"/>
      <c r="G75" s="131"/>
    </row>
    <row r="76" spans="1:7" ht="38.25">
      <c r="A76" s="68" t="s">
        <v>2167</v>
      </c>
      <c r="B76" s="68" t="s">
        <v>2168</v>
      </c>
      <c r="C76" s="69" t="s">
        <v>2169</v>
      </c>
      <c r="D76" s="70" t="s">
        <v>2170</v>
      </c>
      <c r="E76" s="70" t="s">
        <v>2171</v>
      </c>
      <c r="F76" s="71" t="s">
        <v>2172</v>
      </c>
      <c r="G76" s="71" t="s">
        <v>2173</v>
      </c>
    </row>
    <row r="77" spans="1:7">
      <c r="A77" s="274"/>
      <c r="B77" s="275"/>
      <c r="C77" s="276" t="s">
        <v>268</v>
      </c>
      <c r="D77" s="276"/>
      <c r="E77" s="276"/>
      <c r="F77" s="276"/>
      <c r="G77" s="276">
        <f>E77*F77</f>
        <v>0</v>
      </c>
    </row>
    <row r="78" spans="1:7" ht="28.5" customHeight="1">
      <c r="A78" s="80" t="s">
        <v>2229</v>
      </c>
      <c r="B78" s="93">
        <v>87261</v>
      </c>
      <c r="C78" s="164" t="s">
        <v>2231</v>
      </c>
      <c r="D78" s="92" t="s">
        <v>273</v>
      </c>
      <c r="E78" s="136">
        <v>28.01</v>
      </c>
      <c r="F78" s="77">
        <v>73.849999999999994</v>
      </c>
      <c r="G78" s="77">
        <f>E78*F78</f>
        <v>2068.5385000000001</v>
      </c>
    </row>
    <row r="79" spans="1:7" ht="39">
      <c r="A79" s="80" t="s">
        <v>2175</v>
      </c>
      <c r="B79" s="93">
        <v>220100</v>
      </c>
      <c r="C79" s="75" t="str">
        <f>IF(B79&lt;&gt;0,VLOOKUP(B79,'Base 2016'!$A$1:$L$2120,2,FALSE),0)</f>
        <v>PASSEIO PROTECAO EM CONC.DESEMPEN.5 CM 1:2,5:3,5 ( INCLUSO ESPELHO DE 30CM/ESCAVAÇÃO/REATERRO/APILOAMENTO/ATERRO INTERNO)</v>
      </c>
      <c r="D79" s="92" t="str">
        <f>IF(B79&lt;&gt;0,VLOOKUP(B79,'Base 2016'!$A$1:$L$2120,7,FALSE),0)</f>
        <v xml:space="preserve">m2    </v>
      </c>
      <c r="E79" s="108">
        <v>13.27</v>
      </c>
      <c r="F79" s="77">
        <f>IF(B79&lt;&gt;0,VLOOKUP(B79,'Base 2016'!$A$1:$L$2120,12,FALSE),0)</f>
        <v>56.45</v>
      </c>
      <c r="G79" s="77">
        <f>ROUNDUP(E79*F79,2)</f>
        <v>749.1</v>
      </c>
    </row>
    <row r="80" spans="1:7">
      <c r="A80" s="80" t="s">
        <v>2175</v>
      </c>
      <c r="B80" s="93">
        <v>220102</v>
      </c>
      <c r="C80" s="75" t="str">
        <f>IF(B80&lt;&gt;0,VLOOKUP(B80,'Base 2016'!$A$1:$L$2120,2,FALSE),0)</f>
        <v>PISO CONCRETO DESEMPENADO ESPESSURA = 5 CM  1:2,5:3,5</v>
      </c>
      <c r="D80" s="92" t="str">
        <f>IF(B80&lt;&gt;0,VLOOKUP(B80,'Base 2016'!$A$1:$L$2120,7,FALSE),0)</f>
        <v xml:space="preserve">m2    </v>
      </c>
      <c r="E80" s="108">
        <v>143.77000000000001</v>
      </c>
      <c r="F80" s="77">
        <f>IF(B80&lt;&gt;0,VLOOKUP(B80,'Base 2016'!$A$1:$L$2120,12,FALSE),0)</f>
        <v>21.79</v>
      </c>
      <c r="G80" s="77">
        <f>ROUNDUP(E80*F80,2)</f>
        <v>3132.75</v>
      </c>
    </row>
    <row r="81" spans="1:7" ht="26.25">
      <c r="A81" s="80" t="s">
        <v>2175</v>
      </c>
      <c r="B81" s="93">
        <v>220920</v>
      </c>
      <c r="C81" s="75" t="str">
        <f>IF(B81&lt;&gt;0,VLOOKUP(B81,'Base 2016'!$A$1:$L$2120,2,FALSE),0)</f>
        <v>SOLEIRA EM GRANITO IMPERMEABILIZADA COM CONTRAPISO (1CI:3ARML)</v>
      </c>
      <c r="D81" s="92" t="str">
        <f>IF(B81&lt;&gt;0,VLOOKUP(B81,'Base 2016'!$A$1:$L$2120,7,FALSE),0)</f>
        <v xml:space="preserve">m2    </v>
      </c>
      <c r="E81" s="108">
        <v>6.63</v>
      </c>
      <c r="F81" s="77">
        <f>IF(B81&lt;&gt;0,VLOOKUP(B81,'Base 2016'!$A$1:$L$2120,12,FALSE),0)</f>
        <v>265.77999999999997</v>
      </c>
      <c r="G81" s="77">
        <f>ROUNDUP(E81*F81,2)</f>
        <v>1762.1299999999999</v>
      </c>
    </row>
    <row r="82" spans="1:7" ht="26.25">
      <c r="A82" s="80" t="s">
        <v>2175</v>
      </c>
      <c r="B82" s="93">
        <f>'Base 2015'!A1910</f>
        <v>221101</v>
      </c>
      <c r="C82" s="75" t="str">
        <f>IF(B82&lt;&gt;0,VLOOKUP(B82,'Base 2016'!$A$1:$L$2120,2,FALSE),0)</f>
        <v>GRANITINA 8MM FUNDIDA COM CONTRAPISO (1CI:3ARML) E=2CM E JUNTA PLASTICA 27MM</v>
      </c>
      <c r="D82" s="92" t="str">
        <f>IF(B82&lt;&gt;0,VLOOKUP(B82,'Base 2016'!$A$1:$L$2120,7,FALSE),0)</f>
        <v xml:space="preserve">m2    </v>
      </c>
      <c r="E82" s="108">
        <v>322.41000000000003</v>
      </c>
      <c r="F82" s="77">
        <f>IF(B82&lt;&gt;0,VLOOKUP(B82,'Base 2016'!$A$1:$L$2120,12,FALSE),0)</f>
        <v>52.53</v>
      </c>
      <c r="G82" s="77">
        <f>ROUNDUP(E82*F82,2)</f>
        <v>16936.199999999997</v>
      </c>
    </row>
    <row r="83" spans="1:7">
      <c r="A83" s="277" t="s">
        <v>2176</v>
      </c>
      <c r="B83" s="277"/>
      <c r="C83" s="277"/>
      <c r="D83" s="277"/>
      <c r="E83" s="277"/>
      <c r="F83" s="277"/>
      <c r="G83" s="79">
        <f>SUM(G78:G82)</f>
        <v>24648.718499999995</v>
      </c>
    </row>
    <row r="84" spans="1:7">
      <c r="A84" s="125"/>
      <c r="B84" s="125"/>
      <c r="C84" s="125"/>
      <c r="D84" s="125"/>
      <c r="E84" s="125"/>
      <c r="F84" s="125"/>
      <c r="G84" s="125"/>
    </row>
    <row r="85" spans="1:7" ht="38.25">
      <c r="A85" s="68" t="s">
        <v>2167</v>
      </c>
      <c r="B85" s="68" t="s">
        <v>2168</v>
      </c>
      <c r="C85" s="69" t="s">
        <v>2169</v>
      </c>
      <c r="D85" s="70" t="s">
        <v>2170</v>
      </c>
      <c r="E85" s="70" t="s">
        <v>2171</v>
      </c>
      <c r="F85" s="71" t="s">
        <v>2172</v>
      </c>
      <c r="G85" s="71" t="s">
        <v>2173</v>
      </c>
    </row>
    <row r="86" spans="1:7">
      <c r="A86" s="274"/>
      <c r="B86" s="275"/>
      <c r="C86" s="276" t="s">
        <v>270</v>
      </c>
      <c r="D86" s="276"/>
      <c r="E86" s="276"/>
      <c r="F86" s="276"/>
      <c r="G86" s="276">
        <f>E86*F86</f>
        <v>0</v>
      </c>
    </row>
    <row r="87" spans="1:7">
      <c r="A87" s="80" t="s">
        <v>2175</v>
      </c>
      <c r="B87" s="73">
        <v>250101</v>
      </c>
      <c r="C87" s="74" t="str">
        <f>IF(B87&lt;&gt;0,VLOOKUP(B87,'Base 2016'!$A$1:$L$2120,2,FALSE),0)</f>
        <v>ENGENHEIRO - (OBRAS CIVIS)</v>
      </c>
      <c r="D87" s="75" t="str">
        <f>IF(B87&lt;&gt;0,VLOOKUP(B87,'Base 2016'!$A$1:$L$2120,7,FALSE),0)</f>
        <v xml:space="preserve">H     </v>
      </c>
      <c r="E87" s="78">
        <v>44</v>
      </c>
      <c r="F87" s="77">
        <f>IF(B87&lt;&gt;0,VLOOKUP(B87,'Base 2016'!$A$1:$L$2120,12,FALSE),0)</f>
        <v>87.18</v>
      </c>
      <c r="G87" s="77">
        <f t="shared" ref="G87:G88" si="8">ROUNDUP(E87*F87,2)</f>
        <v>3835.92</v>
      </c>
    </row>
    <row r="88" spans="1:7">
      <c r="A88" s="81" t="s">
        <v>2175</v>
      </c>
      <c r="B88" s="73">
        <v>250102</v>
      </c>
      <c r="C88" s="74" t="str">
        <f>IF(B88&lt;&gt;0,VLOOKUP(B88,'Base 2016'!$A$1:$L$2120,2,FALSE),0)</f>
        <v>MESTRE DE OBRA - (OBRAS CIVIS)</v>
      </c>
      <c r="D88" s="75" t="str">
        <f>IF(B88&lt;&gt;0,VLOOKUP(B88,'Base 2016'!$A$1:$L$2120,7,FALSE),0)</f>
        <v xml:space="preserve">H     </v>
      </c>
      <c r="E88" s="78">
        <v>220</v>
      </c>
      <c r="F88" s="77">
        <f>IF(B88&lt;&gt;0,VLOOKUP(B88,'Base 2016'!$A$1:$L$2120,12,FALSE),0)</f>
        <v>31.13</v>
      </c>
      <c r="G88" s="77">
        <f t="shared" si="8"/>
        <v>6848.6</v>
      </c>
    </row>
    <row r="89" spans="1:7">
      <c r="A89" s="277" t="s">
        <v>2176</v>
      </c>
      <c r="B89" s="277"/>
      <c r="C89" s="277"/>
      <c r="D89" s="277"/>
      <c r="E89" s="277"/>
      <c r="F89" s="277"/>
      <c r="G89" s="79">
        <f>SUM(G87:G88)</f>
        <v>10684.52</v>
      </c>
    </row>
    <row r="90" spans="1:7">
      <c r="A90" s="124"/>
      <c r="B90" s="124"/>
      <c r="C90" s="124"/>
      <c r="D90" s="124"/>
      <c r="E90" s="124"/>
      <c r="F90" s="124"/>
      <c r="G90" s="124"/>
    </row>
    <row r="91" spans="1:7" ht="38.25">
      <c r="A91" s="147" t="s">
        <v>2167</v>
      </c>
      <c r="B91" s="147" t="s">
        <v>2168</v>
      </c>
      <c r="C91" s="148" t="s">
        <v>2169</v>
      </c>
      <c r="D91" s="70" t="s">
        <v>2170</v>
      </c>
      <c r="E91" s="149" t="s">
        <v>2171</v>
      </c>
      <c r="F91" s="150" t="s">
        <v>2172</v>
      </c>
      <c r="G91" s="150" t="s">
        <v>2173</v>
      </c>
    </row>
    <row r="92" spans="1:7">
      <c r="A92" s="280"/>
      <c r="B92" s="280"/>
      <c r="C92" s="154" t="s">
        <v>2031</v>
      </c>
      <c r="D92" s="154"/>
      <c r="E92" s="154"/>
      <c r="F92" s="154"/>
      <c r="G92" s="154"/>
    </row>
    <row r="93" spans="1:7">
      <c r="A93" s="151" t="s">
        <v>2175</v>
      </c>
      <c r="B93" s="156">
        <v>260601</v>
      </c>
      <c r="C93" s="74" t="str">
        <f>IF(B93&lt;&gt;0,VLOOKUP(B93,'Base 2016'!$A$1:$L$2120,2,FALSE),0)</f>
        <v>PINTURA TEXTURIZADA C/SELADOR ACRILICO</v>
      </c>
      <c r="D93" s="75" t="str">
        <f>IF(B93&lt;&gt;0,VLOOKUP(B93,'Base 2016'!$A$1:$L$2120,7,FALSE),0)</f>
        <v xml:space="preserve">m2    </v>
      </c>
      <c r="E93" s="155">
        <v>1239.07</v>
      </c>
      <c r="F93" s="77">
        <f>IF(B93&lt;&gt;0,VLOOKUP(B93,'Base 2016'!$A$1:$L$2120,12,FALSE),0)</f>
        <v>8.99</v>
      </c>
      <c r="G93" s="152">
        <f>E93*F93</f>
        <v>11139.239299999999</v>
      </c>
    </row>
    <row r="94" spans="1:7">
      <c r="A94" s="151" t="s">
        <v>2175</v>
      </c>
      <c r="B94" s="156">
        <v>261000</v>
      </c>
      <c r="C94" s="74" t="str">
        <f>IF(B94&lt;&gt;0,VLOOKUP(B94,'Base 2016'!$A$1:$L$2120,2,FALSE),0)</f>
        <v>PINTURA LATEX ACRILICA 2 DEMAOS C/SELADOR</v>
      </c>
      <c r="D94" s="75" t="str">
        <f>IF(B94&lt;&gt;0,VLOOKUP(B94,'Base 2016'!$A$1:$L$2120,7,FALSE),0)</f>
        <v xml:space="preserve">m2    </v>
      </c>
      <c r="E94" s="200">
        <v>2002.65</v>
      </c>
      <c r="F94" s="77">
        <f>IF(B94&lt;&gt;0,VLOOKUP(B94,'Base 2016'!$A$1:$L$2120,12,FALSE),0)</f>
        <v>8.98</v>
      </c>
      <c r="G94" s="152">
        <f>E94*F94</f>
        <v>17983.797000000002</v>
      </c>
    </row>
    <row r="95" spans="1:7">
      <c r="A95" s="151" t="s">
        <v>2175</v>
      </c>
      <c r="B95" s="156">
        <v>261305</v>
      </c>
      <c r="C95" s="74" t="str">
        <f>IF(B95&lt;&gt;0,VLOOKUP(B95,'Base 2016'!$A$1:$L$2120,2,FALSE),0)</f>
        <v>EMASSAMENTO ACRÍLICO 1 DEMÃO EM PAREDE</v>
      </c>
      <c r="D95" s="75" t="str">
        <f>IF(B95&lt;&gt;0,VLOOKUP(B95,'Base 2016'!$A$1:$L$2120,7,FALSE),0)</f>
        <v xml:space="preserve">m2    </v>
      </c>
      <c r="E95" s="200">
        <v>1163.46</v>
      </c>
      <c r="F95" s="77">
        <f>IF(B95&lt;&gt;0,VLOOKUP(B95,'Base 2016'!$A$1:$L$2120,12,FALSE),0)</f>
        <v>7.52</v>
      </c>
      <c r="G95" s="152">
        <f>E95*F95</f>
        <v>8749.2191999999995</v>
      </c>
    </row>
    <row r="96" spans="1:7">
      <c r="A96" s="151" t="s">
        <v>2175</v>
      </c>
      <c r="B96" s="156">
        <v>261306</v>
      </c>
      <c r="C96" s="74" t="str">
        <f>IF(B96&lt;&gt;0,VLOOKUP(B96,'Base 2016'!$A$1:$L$2120,2,FALSE),0)</f>
        <v>PINTURA PVA LATEX 1 DEMAO SEM SELADOR</v>
      </c>
      <c r="D96" s="75" t="str">
        <f>IF(B96&lt;&gt;0,VLOOKUP(B96,'Base 2016'!$A$1:$L$2120,7,FALSE),0)</f>
        <v xml:space="preserve">m2    </v>
      </c>
      <c r="E96" s="200">
        <v>1142.1199999999999</v>
      </c>
      <c r="F96" s="77">
        <f>IF(B96&lt;&gt;0,VLOOKUP(B96,'Base 2016'!$A$1:$L$2120,12,FALSE),0)</f>
        <v>3.81</v>
      </c>
      <c r="G96" s="152">
        <f>E96*F96</f>
        <v>4351.4771999999994</v>
      </c>
    </row>
    <row r="97" spans="1:7" ht="26.25">
      <c r="A97" s="151" t="s">
        <v>2175</v>
      </c>
      <c r="B97" s="160">
        <v>261504</v>
      </c>
      <c r="C97" s="74" t="str">
        <f>IF(B97&lt;&gt;0,VLOOKUP(B97,'Base 2016'!$A$1:$L$2120,2,FALSE),0)</f>
        <v>PINTURA ESMALTE 1 DEMÃO ESQUADRIA METALICA S/FUNDO ANTICORR.</v>
      </c>
      <c r="D97" s="75" t="str">
        <f>IF(B97&lt;&gt;0,VLOOKUP(B97,'Base 2016'!$A$1:$L$2120,7,FALSE),0)</f>
        <v xml:space="preserve">m2    </v>
      </c>
      <c r="E97" s="161">
        <v>220.92</v>
      </c>
      <c r="F97" s="77">
        <f>IF(B97&lt;&gt;0,VLOOKUP(B97,'Base 2016'!$A$1:$L$2120,12,FALSE),0)</f>
        <v>8.19</v>
      </c>
      <c r="G97" s="152">
        <f>E97*F97</f>
        <v>1809.3347999999999</v>
      </c>
    </row>
    <row r="98" spans="1:7">
      <c r="A98" s="281" t="s">
        <v>2176</v>
      </c>
      <c r="B98" s="281"/>
      <c r="C98" s="281"/>
      <c r="D98" s="281"/>
      <c r="E98" s="281"/>
      <c r="F98" s="281"/>
      <c r="G98" s="153">
        <f>SUM(G93:G97)</f>
        <v>44033.067499999997</v>
      </c>
    </row>
    <row r="99" spans="1:7">
      <c r="A99" s="132"/>
      <c r="B99" s="132"/>
      <c r="C99" s="132"/>
      <c r="D99" s="132"/>
      <c r="E99" s="132"/>
      <c r="F99" s="132"/>
      <c r="G99" s="132"/>
    </row>
    <row r="100" spans="1:7" ht="38.25">
      <c r="A100" s="68" t="s">
        <v>2167</v>
      </c>
      <c r="B100" s="68" t="s">
        <v>2168</v>
      </c>
      <c r="C100" s="69" t="s">
        <v>2169</v>
      </c>
      <c r="D100" s="70" t="s">
        <v>2170</v>
      </c>
      <c r="E100" s="70" t="s">
        <v>2171</v>
      </c>
      <c r="F100" s="71" t="s">
        <v>2172</v>
      </c>
      <c r="G100" s="71" t="s">
        <v>2173</v>
      </c>
    </row>
    <row r="101" spans="1:7">
      <c r="A101" s="274"/>
      <c r="B101" s="275"/>
      <c r="C101" s="276" t="s">
        <v>21</v>
      </c>
      <c r="D101" s="276"/>
      <c r="E101" s="276"/>
      <c r="F101" s="276"/>
      <c r="G101" s="276">
        <f t="shared" ref="G101" si="9">E101*F101</f>
        <v>0</v>
      </c>
    </row>
    <row r="102" spans="1:7">
      <c r="A102" s="81" t="s">
        <v>2175</v>
      </c>
      <c r="B102" s="73">
        <v>270501</v>
      </c>
      <c r="C102" s="74" t="str">
        <f>IF(B102&lt;&gt;0,VLOOKUP(B102,'Base 2016'!$A$1:$L$2120,2,FALSE),0)</f>
        <v>LIMPEZA FINAL DE OBRA - (OBRAS CIVIS)</v>
      </c>
      <c r="D102" s="75" t="str">
        <f>IF(B102&lt;&gt;0,VLOOKUP(B102,'Base 2016'!$A$1:$L$2120,7,FALSE),0)</f>
        <v xml:space="preserve">m2    </v>
      </c>
      <c r="E102" s="78">
        <v>1113</v>
      </c>
      <c r="F102" s="77">
        <f>IF(B102&lt;&gt;0,VLOOKUP(B102,'Base 2016'!$A$1:$L$2120,12,FALSE),0)</f>
        <v>2.0499999999999998</v>
      </c>
      <c r="G102" s="77">
        <f t="shared" ref="G102:G107" si="10">ROUNDUP(E102*F102,2)</f>
        <v>2281.65</v>
      </c>
    </row>
    <row r="103" spans="1:7">
      <c r="A103" s="81" t="s">
        <v>2175</v>
      </c>
      <c r="B103" s="73">
        <v>270619</v>
      </c>
      <c r="C103" s="74" t="str">
        <f>IF(B103&lt;&gt;0,VLOOKUP(B103,'Base 2016'!$A$1:$L$2120,2,FALSE),0)</f>
        <v>ARAME FARPADO 3 FIOS EM ALAMBRADO E/OU MURO EXISTENTES</v>
      </c>
      <c r="D103" s="75" t="str">
        <f>IF(B103&lt;&gt;0,VLOOKUP(B103,'Base 2016'!$A$1:$L$2120,7,FALSE),0)</f>
        <v xml:space="preserve">M     </v>
      </c>
      <c r="E103" s="78">
        <v>180</v>
      </c>
      <c r="F103" s="77">
        <f>IF(B103&lt;&gt;0,VLOOKUP(B103,'Base 2016'!$A$1:$L$2120,12,FALSE),0)</f>
        <v>3.29</v>
      </c>
      <c r="G103" s="77">
        <f t="shared" si="10"/>
        <v>592.20000000000005</v>
      </c>
    </row>
    <row r="104" spans="1:7">
      <c r="A104" s="173" t="s">
        <v>2175</v>
      </c>
      <c r="B104" s="174">
        <v>271500</v>
      </c>
      <c r="C104" s="175" t="str">
        <f>IF(B104&lt;&gt;0,VLOOKUP(B104,'Base 2016'!$A$1:$L$2120,2,FALSE),0)</f>
        <v>CAFE DA MANHA</v>
      </c>
      <c r="D104" s="176" t="str">
        <f>IF(B104&lt;&gt;0,VLOOKUP(B104,'Base 2016'!$A$1:$L$2120,7,FALSE),0)</f>
        <v xml:space="preserve">RE    </v>
      </c>
      <c r="E104" s="177">
        <v>440</v>
      </c>
      <c r="F104" s="178">
        <f>IF(B104&lt;&gt;0,VLOOKUP(B104,'Base 2016'!$A$1:$L$2120,12,FALSE),0)</f>
        <v>2.25</v>
      </c>
      <c r="G104" s="178">
        <f t="shared" si="10"/>
        <v>990</v>
      </c>
    </row>
    <row r="105" spans="1:7">
      <c r="A105" s="173" t="s">
        <v>2175</v>
      </c>
      <c r="B105" s="174">
        <v>271502</v>
      </c>
      <c r="C105" s="175" t="str">
        <f>IF(B105&lt;&gt;0,VLOOKUP(B105,'Base 2016'!$A$1:$L$2120,2,FALSE),0)</f>
        <v>CANTINA - (OBRAS CIVIS)</v>
      </c>
      <c r="D105" s="176" t="str">
        <f>IF(B105&lt;&gt;0,VLOOKUP(B105,'Base 2016'!$A$1:$L$2120,7,FALSE),0)</f>
        <v xml:space="preserve">RE    </v>
      </c>
      <c r="E105" s="177">
        <v>440</v>
      </c>
      <c r="F105" s="178">
        <f>IF(B105&lt;&gt;0,VLOOKUP(B105,'Base 2016'!$A$1:$L$2120,12,FALSE),0)</f>
        <v>8.98</v>
      </c>
      <c r="G105" s="178">
        <f t="shared" si="10"/>
        <v>3951.2</v>
      </c>
    </row>
    <row r="106" spans="1:7" ht="14.25" customHeight="1">
      <c r="A106" s="81" t="s">
        <v>2175</v>
      </c>
      <c r="B106" s="73">
        <f>'Base 2015'!A2100</f>
        <v>271605</v>
      </c>
      <c r="C106" s="74" t="str">
        <f>IF(B106&lt;&gt;0,VLOOKUP(B106,'Base 2016'!$A$1:$L$2120,2,FALSE),0)</f>
        <v>SUPORTE PARA BANCADA EM FERRO "T" 1/8" X 1 1/4"</v>
      </c>
      <c r="D106" s="75" t="str">
        <f>IF(B106&lt;&gt;0,VLOOKUP(B106,'Base 2016'!$A$1:$L$2120,7,FALSE),0)</f>
        <v xml:space="preserve">Un    </v>
      </c>
      <c r="E106" s="78">
        <v>6</v>
      </c>
      <c r="F106" s="77">
        <f>IF(B106&lt;&gt;0,VLOOKUP(B106,'Base 2016'!$A$1:$L$2120,12,FALSE),0)</f>
        <v>13.95</v>
      </c>
      <c r="G106" s="77">
        <f t="shared" si="10"/>
        <v>83.7</v>
      </c>
    </row>
    <row r="107" spans="1:7" ht="14.25" customHeight="1">
      <c r="A107" s="81" t="s">
        <v>2175</v>
      </c>
      <c r="B107" s="73">
        <f>'Base 2015'!A2101</f>
        <v>271608</v>
      </c>
      <c r="C107" s="74" t="str">
        <f>IF(B107&lt;&gt;0,VLOOKUP(B107,'Base 2016'!$A$1:$L$2120,2,FALSE),0)</f>
        <v>BANCADA DE GRANITO C/ESPELHO</v>
      </c>
      <c r="D107" s="75" t="str">
        <f>IF(B107&lt;&gt;0,VLOOKUP(B107,'Base 2016'!$A$1:$L$2120,7,FALSE),0)</f>
        <v xml:space="preserve">m2    </v>
      </c>
      <c r="E107" s="78">
        <v>4.8600000000000003</v>
      </c>
      <c r="F107" s="77">
        <f>IF(B107&lt;&gt;0,VLOOKUP(B107,'Base 2015'!$A$1:$L$2120,12,FALSE),0)</f>
        <v>313.52999999999997</v>
      </c>
      <c r="G107" s="77">
        <f t="shared" si="10"/>
        <v>1523.76</v>
      </c>
    </row>
    <row r="108" spans="1:7">
      <c r="A108" s="81" t="s">
        <v>2175</v>
      </c>
      <c r="B108" s="73">
        <v>271852</v>
      </c>
      <c r="C108" s="74" t="str">
        <f>IF(B108&lt;&gt;0,VLOOKUP(B108,'Base 2016'!$A$1:$L$2120,2,FALSE),0)</f>
        <v>LETRA CAIXA INOX ESCOVADO COLOCADA</v>
      </c>
      <c r="D108" s="75" t="str">
        <f>IF(B108&lt;&gt;0,VLOOKUP(B108,'Base 2016'!$A$1:$L$2120,7,FALSE),0)</f>
        <v xml:space="preserve">m     </v>
      </c>
      <c r="E108" s="78">
        <v>14.34</v>
      </c>
      <c r="F108" s="77">
        <f>IF(B108&lt;&gt;0,VLOOKUP(B108,'Base 2015'!$A$1:$L$2120,12,FALSE),0)</f>
        <v>415</v>
      </c>
      <c r="G108" s="77">
        <f t="shared" ref="G108" si="11">ROUNDUP(E108*F108,2)</f>
        <v>5951.1</v>
      </c>
    </row>
    <row r="109" spans="1:7" ht="30">
      <c r="A109" s="81" t="s">
        <v>2373</v>
      </c>
      <c r="B109" s="93"/>
      <c r="C109" s="126" t="s">
        <v>2374</v>
      </c>
      <c r="D109" s="92" t="s">
        <v>273</v>
      </c>
      <c r="E109" s="108">
        <v>17.649999999999999</v>
      </c>
      <c r="F109" s="77">
        <v>276.17</v>
      </c>
      <c r="G109" s="77">
        <f t="shared" ref="G109" si="12">ROUNDUP(E109*F109,2)</f>
        <v>4874.41</v>
      </c>
    </row>
    <row r="110" spans="1:7">
      <c r="A110" s="277" t="s">
        <v>2176</v>
      </c>
      <c r="B110" s="277"/>
      <c r="C110" s="277"/>
      <c r="D110" s="277"/>
      <c r="E110" s="277"/>
      <c r="F110" s="277"/>
      <c r="G110" s="79">
        <f>SUM(G102:G109)</f>
        <v>20248.02</v>
      </c>
    </row>
    <row r="111" spans="1:7">
      <c r="A111" s="278"/>
      <c r="B111" s="278"/>
      <c r="C111" s="278"/>
      <c r="D111" s="278"/>
      <c r="E111" s="278"/>
      <c r="F111" s="278"/>
      <c r="G111" s="278"/>
    </row>
    <row r="112" spans="1:7">
      <c r="A112" s="261" t="s">
        <v>2177</v>
      </c>
      <c r="B112" s="261"/>
      <c r="C112" s="261"/>
      <c r="D112" s="261"/>
      <c r="E112" s="261"/>
      <c r="F112" s="262"/>
      <c r="G112" s="82">
        <f>G20+G25+G43+G48+G60+G69+G74+G83+G89+G98+G110</f>
        <v>175062.90289999999</v>
      </c>
    </row>
    <row r="113" spans="1:7">
      <c r="A113" s="263"/>
      <c r="B113" s="263"/>
      <c r="C113" s="263"/>
      <c r="D113" s="263"/>
      <c r="E113" s="83" t="s">
        <v>2166</v>
      </c>
      <c r="F113" s="84">
        <v>0.24279999999999999</v>
      </c>
      <c r="G113" s="82">
        <f>G112*F113</f>
        <v>42505.272824119995</v>
      </c>
    </row>
    <row r="114" spans="1:7">
      <c r="A114" s="261" t="s">
        <v>2178</v>
      </c>
      <c r="B114" s="261"/>
      <c r="C114" s="261"/>
      <c r="D114" s="261"/>
      <c r="E114" s="261"/>
      <c r="F114" s="262"/>
      <c r="G114" s="82">
        <f>G112+G113</f>
        <v>217568.17572412</v>
      </c>
    </row>
    <row r="115" spans="1:7">
      <c r="A115" s="279"/>
      <c r="B115" s="279"/>
      <c r="C115" s="279"/>
      <c r="D115" s="279"/>
      <c r="E115" s="279"/>
      <c r="F115" s="279"/>
      <c r="G115" s="279"/>
    </row>
    <row r="116" spans="1:7" ht="20.25">
      <c r="A116" s="264" t="s">
        <v>2243</v>
      </c>
      <c r="B116" s="264"/>
      <c r="C116" s="264"/>
      <c r="D116" s="264"/>
      <c r="E116" s="264"/>
      <c r="F116" s="264"/>
      <c r="G116" s="264"/>
    </row>
    <row r="117" spans="1:7">
      <c r="A117" s="264"/>
      <c r="B117" s="264"/>
      <c r="C117" s="264"/>
      <c r="D117" s="264"/>
      <c r="E117" s="264"/>
      <c r="F117" s="264"/>
      <c r="G117" s="264"/>
    </row>
    <row r="118" spans="1:7" ht="25.5">
      <c r="A118" s="265" t="s">
        <v>2179</v>
      </c>
      <c r="B118" s="266"/>
      <c r="C118" s="266"/>
      <c r="D118" s="267"/>
      <c r="E118" s="162" t="s">
        <v>2180</v>
      </c>
      <c r="F118" s="163" t="s">
        <v>2181</v>
      </c>
      <c r="G118" s="163" t="s">
        <v>10</v>
      </c>
    </row>
    <row r="119" spans="1:7" ht="24.75" customHeight="1">
      <c r="A119" s="268"/>
      <c r="B119" s="269"/>
      <c r="C119" s="269"/>
      <c r="D119" s="270"/>
      <c r="E119" s="85"/>
      <c r="F119" s="86"/>
      <c r="G119" s="86"/>
    </row>
    <row r="120" spans="1:7">
      <c r="A120" s="258" t="s">
        <v>214</v>
      </c>
      <c r="B120" s="259"/>
      <c r="C120" s="259"/>
      <c r="D120" s="260"/>
      <c r="E120" s="86">
        <f>G20</f>
        <v>9702.8941999999988</v>
      </c>
      <c r="F120" s="86">
        <f>E120/1113.59</f>
        <v>8.713165707306997</v>
      </c>
      <c r="G120" s="87">
        <f>E120/(SUM($E$120:$E$141))</f>
        <v>5.5425187399882878E-2</v>
      </c>
    </row>
    <row r="121" spans="1:7">
      <c r="A121" s="258"/>
      <c r="B121" s="259"/>
      <c r="C121" s="259"/>
      <c r="D121" s="260"/>
      <c r="E121" s="86"/>
      <c r="F121" s="86"/>
      <c r="G121" s="86"/>
    </row>
    <row r="122" spans="1:7">
      <c r="A122" s="258" t="s">
        <v>2226</v>
      </c>
      <c r="B122" s="259"/>
      <c r="C122" s="259"/>
      <c r="D122" s="260"/>
      <c r="E122" s="86">
        <f>G25</f>
        <v>1538.4</v>
      </c>
      <c r="F122" s="86">
        <f t="shared" ref="F122:F140" si="13">E122/1113.59</f>
        <v>1.3814779227543352</v>
      </c>
      <c r="G122" s="87">
        <f>E122/(SUM($E$120:$E$141))</f>
        <v>8.7876984473333562E-3</v>
      </c>
    </row>
    <row r="123" spans="1:7">
      <c r="A123" s="127"/>
      <c r="B123" s="128"/>
      <c r="C123" s="128"/>
      <c r="D123" s="129"/>
      <c r="E123" s="86"/>
      <c r="F123" s="86"/>
      <c r="G123" s="87"/>
    </row>
    <row r="124" spans="1:7">
      <c r="A124" s="258" t="s">
        <v>2241</v>
      </c>
      <c r="B124" s="259"/>
      <c r="C124" s="259"/>
      <c r="D124" s="260"/>
      <c r="E124" s="86">
        <f>G43</f>
        <v>2917.1000000000004</v>
      </c>
      <c r="F124" s="86">
        <f t="shared" si="13"/>
        <v>2.6195457933350701</v>
      </c>
      <c r="G124" s="87">
        <f>E124/(SUM($E$120:$E$141))</f>
        <v>1.6663153367600193E-2</v>
      </c>
    </row>
    <row r="125" spans="1:7" ht="29.25" customHeight="1">
      <c r="A125" s="133"/>
      <c r="B125" s="134"/>
      <c r="C125" s="134"/>
      <c r="D125" s="135"/>
      <c r="E125" s="86"/>
      <c r="F125" s="86"/>
      <c r="G125" s="87"/>
    </row>
    <row r="126" spans="1:7">
      <c r="A126" s="258" t="s">
        <v>2242</v>
      </c>
      <c r="B126" s="259"/>
      <c r="C126" s="259"/>
      <c r="D126" s="260"/>
      <c r="E126" s="86">
        <f>G48</f>
        <v>10572.8853</v>
      </c>
      <c r="F126" s="86">
        <f t="shared" si="13"/>
        <v>9.4944147307357287</v>
      </c>
      <c r="G126" s="87">
        <f>E126/(SUM($E$120:$E$141))</f>
        <v>6.0394778818671127E-2</v>
      </c>
    </row>
    <row r="127" spans="1:7" ht="15" customHeight="1">
      <c r="A127" s="133"/>
      <c r="B127" s="134"/>
      <c r="C127" s="134"/>
      <c r="D127" s="135"/>
      <c r="E127" s="86"/>
      <c r="F127" s="86"/>
      <c r="G127" s="87"/>
    </row>
    <row r="128" spans="1:7">
      <c r="A128" s="258" t="s">
        <v>19</v>
      </c>
      <c r="B128" s="259"/>
      <c r="C128" s="259"/>
      <c r="D128" s="260"/>
      <c r="E128" s="86">
        <f>G60</f>
        <v>17880</v>
      </c>
      <c r="F128" s="86">
        <f t="shared" si="13"/>
        <v>16.0561786653975</v>
      </c>
      <c r="G128" s="87">
        <f>E128/(SUM($E$120:$E$141))</f>
        <v>0.10213471674357801</v>
      </c>
    </row>
    <row r="129" spans="1:7">
      <c r="A129" s="133"/>
      <c r="B129" s="134"/>
      <c r="C129" s="134"/>
      <c r="D129" s="135"/>
      <c r="E129" s="86"/>
      <c r="F129" s="86"/>
      <c r="G129" s="87"/>
    </row>
    <row r="130" spans="1:7">
      <c r="A130" s="258" t="s">
        <v>267</v>
      </c>
      <c r="B130" s="259"/>
      <c r="C130" s="259"/>
      <c r="D130" s="260"/>
      <c r="E130" s="86">
        <f>G69</f>
        <v>15233.957400000001</v>
      </c>
      <c r="F130" s="86">
        <f t="shared" si="13"/>
        <v>13.680041487441519</v>
      </c>
      <c r="G130" s="87">
        <f>E130/(SUM($E$120:$E$141))</f>
        <v>8.7019906260220034E-2</v>
      </c>
    </row>
    <row r="131" spans="1:7">
      <c r="A131" s="133"/>
      <c r="B131" s="134"/>
      <c r="C131" s="134"/>
      <c r="D131" s="135"/>
      <c r="E131" s="86"/>
      <c r="F131" s="86"/>
      <c r="G131" s="87"/>
    </row>
    <row r="132" spans="1:7">
      <c r="A132" s="258" t="s">
        <v>23</v>
      </c>
      <c r="B132" s="259"/>
      <c r="C132" s="259"/>
      <c r="D132" s="260"/>
      <c r="E132" s="86">
        <f>G74</f>
        <v>17603.34</v>
      </c>
      <c r="F132" s="86">
        <f t="shared" si="13"/>
        <v>15.807738934437271</v>
      </c>
      <c r="G132" s="87">
        <f>E132/(SUM($E$120:$E$141))</f>
        <v>0.10055437050564299</v>
      </c>
    </row>
    <row r="133" spans="1:7">
      <c r="A133" s="133"/>
      <c r="B133" s="134"/>
      <c r="C133" s="134"/>
      <c r="D133" s="135"/>
      <c r="E133" s="86"/>
      <c r="F133" s="86"/>
      <c r="G133" s="87"/>
    </row>
    <row r="134" spans="1:7">
      <c r="A134" s="258" t="s">
        <v>268</v>
      </c>
      <c r="B134" s="259"/>
      <c r="C134" s="259"/>
      <c r="D134" s="260"/>
      <c r="E134" s="86">
        <f>G83</f>
        <v>24648.718499999995</v>
      </c>
      <c r="F134" s="86">
        <f t="shared" si="13"/>
        <v>22.134464659344999</v>
      </c>
      <c r="G134" s="87">
        <f>E134/(SUM($E$120:$E$141))</f>
        <v>0.14079921040770083</v>
      </c>
    </row>
    <row r="135" spans="1:7">
      <c r="A135" s="258"/>
      <c r="B135" s="259"/>
      <c r="C135" s="259"/>
      <c r="D135" s="260"/>
      <c r="E135" s="86"/>
      <c r="F135" s="86"/>
      <c r="G135" s="87"/>
    </row>
    <row r="136" spans="1:7">
      <c r="A136" s="258" t="s">
        <v>270</v>
      </c>
      <c r="B136" s="259"/>
      <c r="C136" s="259"/>
      <c r="D136" s="260"/>
      <c r="E136" s="86">
        <f>G89</f>
        <v>10684.52</v>
      </c>
      <c r="F136" s="86">
        <f t="shared" si="13"/>
        <v>9.5946623083899834</v>
      </c>
      <c r="G136" s="87">
        <f>E136/(SUM($E$120:$E$141))</f>
        <v>6.1032462177913541E-2</v>
      </c>
    </row>
    <row r="137" spans="1:7">
      <c r="A137" s="258"/>
      <c r="B137" s="259"/>
      <c r="C137" s="259"/>
      <c r="D137" s="260"/>
      <c r="E137" s="86"/>
      <c r="F137" s="86"/>
      <c r="G137" s="87"/>
    </row>
    <row r="138" spans="1:7">
      <c r="A138" s="258" t="s">
        <v>2031</v>
      </c>
      <c r="B138" s="259"/>
      <c r="C138" s="259"/>
      <c r="D138" s="260"/>
      <c r="E138" s="86">
        <f>G98</f>
        <v>44033.067499999997</v>
      </c>
      <c r="F138" s="86">
        <f t="shared" si="13"/>
        <v>39.541543566303581</v>
      </c>
      <c r="G138" s="87">
        <f>E138/(SUM($E$120:$E$141))</f>
        <v>0.25152711837043346</v>
      </c>
    </row>
    <row r="139" spans="1:7">
      <c r="A139" s="133"/>
      <c r="B139" s="134"/>
      <c r="C139" s="134"/>
      <c r="D139" s="135"/>
      <c r="E139" s="86"/>
      <c r="F139" s="86"/>
      <c r="G139" s="87"/>
    </row>
    <row r="140" spans="1:7">
      <c r="A140" s="258" t="s">
        <v>21</v>
      </c>
      <c r="B140" s="259"/>
      <c r="C140" s="259"/>
      <c r="D140" s="260"/>
      <c r="E140" s="86">
        <f>G110</f>
        <v>20248.02</v>
      </c>
      <c r="F140" s="86">
        <f t="shared" si="13"/>
        <v>18.182652502267445</v>
      </c>
      <c r="G140" s="87">
        <f>E140/(SUM($E$120:$E$141))</f>
        <v>0.11566139750102362</v>
      </c>
    </row>
    <row r="141" spans="1:7">
      <c r="A141" s="121"/>
      <c r="B141" s="122"/>
      <c r="C141" s="122"/>
      <c r="D141" s="123"/>
      <c r="E141" s="86"/>
      <c r="F141" s="86"/>
      <c r="G141" s="87"/>
    </row>
    <row r="142" spans="1:7">
      <c r="A142" s="271" t="s">
        <v>2182</v>
      </c>
      <c r="B142" s="272"/>
      <c r="C142" s="272"/>
      <c r="D142" s="273"/>
      <c r="E142" s="88">
        <f>SUM(E120:E141)</f>
        <v>175062.90289999999</v>
      </c>
      <c r="F142" s="158">
        <f>E142/1113.59</f>
        <v>157.20588627771443</v>
      </c>
      <c r="G142" s="159">
        <f>SUM(G120:G141)</f>
        <v>1</v>
      </c>
    </row>
    <row r="143" spans="1:7">
      <c r="A143" s="261" t="s">
        <v>2177</v>
      </c>
      <c r="B143" s="261"/>
      <c r="C143" s="261"/>
      <c r="D143" s="261"/>
      <c r="E143" s="261"/>
      <c r="F143" s="262"/>
      <c r="G143" s="82">
        <f>G112</f>
        <v>175062.90289999999</v>
      </c>
    </row>
    <row r="144" spans="1:7" ht="15" customHeight="1">
      <c r="A144" s="263"/>
      <c r="B144" s="263"/>
      <c r="C144" s="263"/>
      <c r="D144" s="263"/>
      <c r="E144" s="157" t="s">
        <v>2166</v>
      </c>
      <c r="F144" s="84">
        <v>0.24279999999999999</v>
      </c>
      <c r="G144" s="82">
        <f t="shared" ref="G144:G145" si="14">G113</f>
        <v>42505.272824119995</v>
      </c>
    </row>
    <row r="145" spans="1:7">
      <c r="A145" s="261" t="s">
        <v>2178</v>
      </c>
      <c r="B145" s="261"/>
      <c r="C145" s="261"/>
      <c r="D145" s="261"/>
      <c r="E145" s="261"/>
      <c r="F145" s="262"/>
      <c r="G145" s="82">
        <f t="shared" si="14"/>
        <v>217568.17572412</v>
      </c>
    </row>
    <row r="150" spans="1:7" ht="15" customHeight="1"/>
    <row r="151" spans="1:7" ht="15" customHeight="1"/>
  </sheetData>
  <sortState ref="A16:G24">
    <sortCondition ref="B17:B23"/>
  </sortState>
  <mergeCells count="68">
    <mergeCell ref="A23:B23"/>
    <mergeCell ref="C23:G23"/>
    <mergeCell ref="A25:F25"/>
    <mergeCell ref="E60:F60"/>
    <mergeCell ref="A1:G1"/>
    <mergeCell ref="B2:G2"/>
    <mergeCell ref="B3:G3"/>
    <mergeCell ref="B4:G4"/>
    <mergeCell ref="A72:B72"/>
    <mergeCell ref="C72:G72"/>
    <mergeCell ref="B5:G5"/>
    <mergeCell ref="A21:G21"/>
    <mergeCell ref="A20:F20"/>
    <mergeCell ref="B6:G6"/>
    <mergeCell ref="B7:G7"/>
    <mergeCell ref="B8:G8"/>
    <mergeCell ref="B9:G9"/>
    <mergeCell ref="A12:B12"/>
    <mergeCell ref="C12:G12"/>
    <mergeCell ref="A63:B63"/>
    <mergeCell ref="A74:F74"/>
    <mergeCell ref="A28:B28"/>
    <mergeCell ref="C28:G28"/>
    <mergeCell ref="A43:F43"/>
    <mergeCell ref="A69:F69"/>
    <mergeCell ref="C63:G63"/>
    <mergeCell ref="A46:B46"/>
    <mergeCell ref="C46:G46"/>
    <mergeCell ref="A48:F48"/>
    <mergeCell ref="A51:B51"/>
    <mergeCell ref="C51:G51"/>
    <mergeCell ref="A89:F89"/>
    <mergeCell ref="A111:G111"/>
    <mergeCell ref="A112:F112"/>
    <mergeCell ref="A113:D113"/>
    <mergeCell ref="A115:G115"/>
    <mergeCell ref="A101:B101"/>
    <mergeCell ref="C101:G101"/>
    <mergeCell ref="A110:F110"/>
    <mergeCell ref="A114:F114"/>
    <mergeCell ref="A92:B92"/>
    <mergeCell ref="A98:F98"/>
    <mergeCell ref="A122:D122"/>
    <mergeCell ref="A124:D124"/>
    <mergeCell ref="A126:D126"/>
    <mergeCell ref="A128:D128"/>
    <mergeCell ref="A130:D130"/>
    <mergeCell ref="A86:B86"/>
    <mergeCell ref="C86:G86"/>
    <mergeCell ref="A77:B77"/>
    <mergeCell ref="C77:G77"/>
    <mergeCell ref="A83:F83"/>
    <mergeCell ref="A138:D138"/>
    <mergeCell ref="A143:F143"/>
    <mergeCell ref="A144:D144"/>
    <mergeCell ref="A145:F145"/>
    <mergeCell ref="A116:G117"/>
    <mergeCell ref="A118:D118"/>
    <mergeCell ref="A119:D119"/>
    <mergeCell ref="A142:D142"/>
    <mergeCell ref="A137:D137"/>
    <mergeCell ref="A140:D140"/>
    <mergeCell ref="A120:D120"/>
    <mergeCell ref="A121:D121"/>
    <mergeCell ref="A134:D134"/>
    <mergeCell ref="A135:D135"/>
    <mergeCell ref="A136:D136"/>
    <mergeCell ref="A132:D132"/>
  </mergeCells>
  <pageMargins left="0.511811024" right="0.511811024" top="0.78740157499999996" bottom="0.78740157499999996" header="0.31496062000000002" footer="0.31496062000000002"/>
  <pageSetup paperSize="9" scale="75"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1:G21"/>
  <sheetViews>
    <sheetView zoomScale="85" zoomScaleNormal="85" workbookViewId="0">
      <selection activeCell="F22" sqref="F22"/>
    </sheetView>
  </sheetViews>
  <sheetFormatPr defaultRowHeight="15"/>
  <cols>
    <col min="2" max="2" width="45.28515625" customWidth="1"/>
    <col min="3" max="3" width="10.7109375" customWidth="1"/>
    <col min="4" max="4" width="15.140625" bestFit="1" customWidth="1"/>
    <col min="5" max="5" width="15" customWidth="1"/>
    <col min="6" max="6" width="12.42578125" customWidth="1"/>
    <col min="7" max="7" width="10.5703125" bestFit="1" customWidth="1"/>
  </cols>
  <sheetData>
    <row r="1" spans="1:7">
      <c r="A1" s="291" t="s">
        <v>2383</v>
      </c>
      <c r="B1" s="292"/>
      <c r="C1" s="292"/>
      <c r="D1" s="292"/>
      <c r="E1" s="293"/>
    </row>
    <row r="2" spans="1:7">
      <c r="A2" s="294"/>
      <c r="B2" s="295"/>
      <c r="C2" s="295"/>
      <c r="D2" s="295"/>
      <c r="E2" s="296"/>
    </row>
    <row r="3" spans="1:7">
      <c r="A3" s="94"/>
      <c r="B3" s="95"/>
      <c r="C3" s="297" t="s">
        <v>2183</v>
      </c>
      <c r="D3" s="297"/>
      <c r="E3" s="96"/>
    </row>
    <row r="4" spans="1:7">
      <c r="A4" s="97" t="s">
        <v>2184</v>
      </c>
      <c r="B4" s="96" t="s">
        <v>2179</v>
      </c>
      <c r="C4" s="98" t="s">
        <v>10</v>
      </c>
      <c r="D4" s="98" t="s">
        <v>2185</v>
      </c>
      <c r="E4" s="96" t="s">
        <v>2186</v>
      </c>
    </row>
    <row r="5" spans="1:7" ht="15.75">
      <c r="A5" s="97" t="s">
        <v>2187</v>
      </c>
      <c r="B5" s="99" t="s">
        <v>214</v>
      </c>
      <c r="C5" s="100">
        <v>100</v>
      </c>
      <c r="D5" s="101">
        <f t="shared" ref="D5:D15" si="0">C5/100*E5</f>
        <v>9702.8941999999988</v>
      </c>
      <c r="E5" s="102">
        <f>'Orçamento Inhumas 2016'!E120</f>
        <v>9702.8941999999988</v>
      </c>
    </row>
    <row r="6" spans="1:7" ht="15.75">
      <c r="A6" s="97" t="s">
        <v>2188</v>
      </c>
      <c r="B6" s="99" t="s">
        <v>253</v>
      </c>
      <c r="C6" s="100">
        <v>100</v>
      </c>
      <c r="D6" s="101">
        <f t="shared" si="0"/>
        <v>1538.4</v>
      </c>
      <c r="E6" s="102">
        <f>'Orçamento Inhumas 2016'!E122</f>
        <v>1538.4</v>
      </c>
    </row>
    <row r="7" spans="1:7" ht="15.75">
      <c r="A7" s="97" t="s">
        <v>2189</v>
      </c>
      <c r="B7" s="99" t="s">
        <v>2364</v>
      </c>
      <c r="C7" s="100">
        <v>100</v>
      </c>
      <c r="D7" s="101">
        <f t="shared" si="0"/>
        <v>2917.1000000000004</v>
      </c>
      <c r="E7" s="102">
        <f>'Orçamento Inhumas 2016'!E124</f>
        <v>2917.1000000000004</v>
      </c>
    </row>
    <row r="8" spans="1:7" ht="15.75">
      <c r="A8" s="97" t="s">
        <v>2190</v>
      </c>
      <c r="B8" s="99" t="s">
        <v>2365</v>
      </c>
      <c r="C8" s="100">
        <v>100</v>
      </c>
      <c r="D8" s="101">
        <f t="shared" si="0"/>
        <v>10572.8853</v>
      </c>
      <c r="E8" s="102">
        <f>'Orçamento Inhumas 2016'!E126</f>
        <v>10572.8853</v>
      </c>
    </row>
    <row r="9" spans="1:7" ht="15.75">
      <c r="A9" s="97" t="s">
        <v>2222</v>
      </c>
      <c r="B9" s="99" t="s">
        <v>2366</v>
      </c>
      <c r="C9" s="100">
        <v>100</v>
      </c>
      <c r="D9" s="101">
        <f t="shared" si="0"/>
        <v>17880</v>
      </c>
      <c r="E9" s="102">
        <f>'Orçamento Inhumas 2016'!E128</f>
        <v>17880</v>
      </c>
    </row>
    <row r="10" spans="1:7" ht="15.75">
      <c r="A10" s="97" t="s">
        <v>2223</v>
      </c>
      <c r="B10" s="99" t="s">
        <v>267</v>
      </c>
      <c r="C10" s="100">
        <v>100</v>
      </c>
      <c r="D10" s="101">
        <f t="shared" si="0"/>
        <v>15233.957400000001</v>
      </c>
      <c r="E10" s="102">
        <f>'Orçamento Inhumas 2016'!E130</f>
        <v>15233.957400000001</v>
      </c>
    </row>
    <row r="11" spans="1:7" ht="15.75">
      <c r="A11" s="97" t="s">
        <v>2367</v>
      </c>
      <c r="B11" s="99" t="s">
        <v>23</v>
      </c>
      <c r="C11" s="100">
        <v>100</v>
      </c>
      <c r="D11" s="101">
        <f t="shared" si="0"/>
        <v>17603.34</v>
      </c>
      <c r="E11" s="102">
        <f>'Orçamento Inhumas 2016'!E132</f>
        <v>17603.34</v>
      </c>
    </row>
    <row r="12" spans="1:7" ht="15.75">
      <c r="A12" s="97" t="s">
        <v>2368</v>
      </c>
      <c r="B12" s="99" t="s">
        <v>268</v>
      </c>
      <c r="C12" s="100">
        <v>100</v>
      </c>
      <c r="D12" s="101">
        <f t="shared" si="0"/>
        <v>24648.718499999995</v>
      </c>
      <c r="E12" s="102">
        <f>'Orçamento Inhumas 2016'!E134</f>
        <v>24648.718499999995</v>
      </c>
    </row>
    <row r="13" spans="1:7" ht="15.75">
      <c r="A13" s="97" t="s">
        <v>2369</v>
      </c>
      <c r="B13" s="99" t="s">
        <v>2022</v>
      </c>
      <c r="C13" s="100">
        <v>100</v>
      </c>
      <c r="D13" s="101">
        <f t="shared" si="0"/>
        <v>10684.52</v>
      </c>
      <c r="E13" s="102">
        <f>'Orçamento Inhumas 2016'!E136</f>
        <v>10684.52</v>
      </c>
    </row>
    <row r="14" spans="1:7" ht="15.75">
      <c r="A14" s="97" t="s">
        <v>2370</v>
      </c>
      <c r="B14" s="99" t="s">
        <v>2031</v>
      </c>
      <c r="C14" s="100">
        <v>100</v>
      </c>
      <c r="D14" s="101">
        <f t="shared" si="0"/>
        <v>44033.067499999997</v>
      </c>
      <c r="E14" s="102">
        <f>'Orçamento Inhumas 2016'!E138</f>
        <v>44033.067499999997</v>
      </c>
    </row>
    <row r="15" spans="1:7" ht="15.75">
      <c r="A15" s="97" t="s">
        <v>2371</v>
      </c>
      <c r="B15" s="99" t="s">
        <v>21</v>
      </c>
      <c r="C15" s="100">
        <v>100</v>
      </c>
      <c r="D15" s="101">
        <f t="shared" si="0"/>
        <v>20248.02</v>
      </c>
      <c r="E15" s="102">
        <f>'Orçamento Inhumas 2016'!E140</f>
        <v>20248.02</v>
      </c>
    </row>
    <row r="16" spans="1:7" ht="15.75">
      <c r="A16" s="97"/>
      <c r="B16" s="103" t="s">
        <v>2191</v>
      </c>
      <c r="C16" s="104"/>
      <c r="D16" s="104">
        <f>SUM(D5:D15)</f>
        <v>175062.90289999999</v>
      </c>
      <c r="E16" s="104">
        <f>SUM(E5:E15)</f>
        <v>175062.90289999999</v>
      </c>
      <c r="F16" s="89"/>
      <c r="G16" s="118"/>
    </row>
    <row r="17" spans="1:6" ht="15.75">
      <c r="A17" s="97"/>
      <c r="B17" s="103" t="s">
        <v>2363</v>
      </c>
      <c r="C17" s="104"/>
      <c r="D17" s="104">
        <f>'Orçamento Inhumas 2016'!G144</f>
        <v>42505.272824119995</v>
      </c>
      <c r="E17" s="104"/>
      <c r="F17" s="89"/>
    </row>
    <row r="18" spans="1:6" ht="15.75">
      <c r="A18" s="97"/>
      <c r="B18" s="105" t="s">
        <v>2192</v>
      </c>
      <c r="C18" s="104">
        <f>(D18/E18)*100</f>
        <v>100</v>
      </c>
      <c r="D18" s="106">
        <f>D16+D17</f>
        <v>217568.17572412</v>
      </c>
      <c r="E18" s="106">
        <f>D18</f>
        <v>217568.17572412</v>
      </c>
      <c r="F18" s="89"/>
    </row>
    <row r="19" spans="1:6" ht="15.75">
      <c r="A19" s="97"/>
      <c r="B19" s="105" t="s">
        <v>2193</v>
      </c>
      <c r="C19" s="104"/>
      <c r="D19" s="106"/>
      <c r="E19" s="106"/>
    </row>
    <row r="20" spans="1:6">
      <c r="A20" s="94"/>
      <c r="B20" s="107"/>
      <c r="C20" s="107"/>
      <c r="D20" s="107"/>
      <c r="E20" s="107"/>
    </row>
    <row r="21" spans="1:6">
      <c r="A21" s="290" t="s">
        <v>2221</v>
      </c>
      <c r="B21" s="290"/>
      <c r="C21" s="290"/>
      <c r="D21" s="290"/>
      <c r="E21" s="290"/>
    </row>
  </sheetData>
  <mergeCells count="3">
    <mergeCell ref="A21:E21"/>
    <mergeCell ref="A1:E2"/>
    <mergeCell ref="C3:D3"/>
  </mergeCells>
  <pageMargins left="0.511811024" right="0.511811024" top="0.78740157499999996" bottom="0.78740157499999996" header="0.31496062000000002" footer="0.31496062000000002"/>
  <pageSetup paperSize="9" scale="90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C3:L24"/>
  <sheetViews>
    <sheetView workbookViewId="0">
      <selection activeCell="D11" sqref="D11"/>
    </sheetView>
  </sheetViews>
  <sheetFormatPr defaultRowHeight="15"/>
  <sheetData>
    <row r="3" spans="3:12" ht="15.75">
      <c r="C3" s="298" t="s">
        <v>2194</v>
      </c>
      <c r="D3" s="298"/>
      <c r="E3" s="298"/>
      <c r="F3" s="298"/>
      <c r="G3" s="109"/>
      <c r="H3" s="109"/>
      <c r="I3" s="299" t="s">
        <v>2195</v>
      </c>
      <c r="J3" s="299"/>
      <c r="K3" s="299"/>
      <c r="L3" s="109"/>
    </row>
    <row r="4" spans="3:12" ht="30.75">
      <c r="C4" s="110" t="s">
        <v>2196</v>
      </c>
      <c r="D4" s="111">
        <v>0.04</v>
      </c>
      <c r="E4" s="110" t="s">
        <v>2197</v>
      </c>
      <c r="F4" s="111">
        <v>0.05</v>
      </c>
      <c r="G4" s="109"/>
      <c r="H4" s="109"/>
      <c r="I4" s="112" t="s">
        <v>0</v>
      </c>
      <c r="J4" s="113" t="s">
        <v>2198</v>
      </c>
      <c r="K4" s="113" t="s">
        <v>2199</v>
      </c>
      <c r="L4" s="109"/>
    </row>
    <row r="5" spans="3:12">
      <c r="C5" s="110" t="s">
        <v>2200</v>
      </c>
      <c r="D5" s="114">
        <v>4.0000000000000001E-3</v>
      </c>
      <c r="E5" s="110" t="s">
        <v>2201</v>
      </c>
      <c r="F5" s="111">
        <v>0.5</v>
      </c>
      <c r="G5" s="109"/>
      <c r="H5" s="109"/>
      <c r="I5" s="115" t="s">
        <v>2202</v>
      </c>
      <c r="J5" s="116">
        <v>1</v>
      </c>
      <c r="K5" s="111">
        <v>0.03</v>
      </c>
      <c r="L5" s="109"/>
    </row>
    <row r="6" spans="3:12">
      <c r="C6" s="110" t="s">
        <v>2203</v>
      </c>
      <c r="D6" s="111">
        <v>9.7000000000000003E-3</v>
      </c>
      <c r="E6" s="110" t="s">
        <v>2204</v>
      </c>
      <c r="F6" s="111">
        <v>6.4999999999999997E-3</v>
      </c>
      <c r="G6" s="109"/>
      <c r="H6" s="109"/>
      <c r="I6" s="115" t="s">
        <v>2205</v>
      </c>
      <c r="J6" s="116">
        <v>1</v>
      </c>
      <c r="K6" s="111">
        <v>6.4999999999999997E-3</v>
      </c>
      <c r="L6" s="109"/>
    </row>
    <row r="7" spans="3:12">
      <c r="C7" s="110" t="s">
        <v>2206</v>
      </c>
      <c r="D7" s="111">
        <v>4.0000000000000001E-3</v>
      </c>
      <c r="E7" s="110" t="s">
        <v>2207</v>
      </c>
      <c r="F7" s="111">
        <v>0.03</v>
      </c>
      <c r="G7" s="109"/>
      <c r="H7" s="109"/>
      <c r="I7" s="115" t="s">
        <v>2208</v>
      </c>
      <c r="J7" s="116">
        <f>F5</f>
        <v>0.5</v>
      </c>
      <c r="K7" s="111">
        <f>F4</f>
        <v>0.05</v>
      </c>
      <c r="L7" s="109"/>
    </row>
    <row r="8" spans="3:12">
      <c r="C8" s="110" t="s">
        <v>2209</v>
      </c>
      <c r="D8" s="111">
        <v>6.7999999999999996E-3</v>
      </c>
      <c r="E8" s="110" t="s">
        <v>2210</v>
      </c>
      <c r="F8" s="111">
        <v>0.02</v>
      </c>
      <c r="G8" s="109"/>
      <c r="H8" s="109"/>
      <c r="I8" s="115" t="s">
        <v>2211</v>
      </c>
      <c r="J8" s="116">
        <v>1</v>
      </c>
      <c r="K8" s="111">
        <v>0.04</v>
      </c>
      <c r="L8" s="109"/>
    </row>
    <row r="9" spans="3:12">
      <c r="C9" s="110" t="s">
        <v>2212</v>
      </c>
      <c r="D9" s="111">
        <v>7.1999999999999995E-2</v>
      </c>
      <c r="E9" s="110" t="s">
        <v>2213</v>
      </c>
      <c r="F9" s="111">
        <f>SUM(F6:F8)+F5*F4</f>
        <v>8.1499999999999989E-2</v>
      </c>
      <c r="G9" s="109"/>
      <c r="H9" s="109"/>
      <c r="I9" s="115" t="s">
        <v>2214</v>
      </c>
      <c r="J9" s="116">
        <v>1</v>
      </c>
      <c r="K9" s="111">
        <v>6.7999999999999996E-3</v>
      </c>
      <c r="L9" s="109"/>
    </row>
    <row r="10" spans="3:12">
      <c r="C10" s="110" t="s">
        <v>2213</v>
      </c>
      <c r="D10" s="111">
        <f>F9</f>
        <v>8.1499999999999989E-2</v>
      </c>
      <c r="E10" s="109"/>
      <c r="F10" s="109"/>
      <c r="G10" s="109"/>
      <c r="H10" s="109"/>
      <c r="I10" s="115" t="s">
        <v>2215</v>
      </c>
      <c r="J10" s="116">
        <v>1</v>
      </c>
      <c r="K10" s="111">
        <v>8.0000000000000002E-3</v>
      </c>
      <c r="L10" s="109"/>
    </row>
    <row r="11" spans="3:12">
      <c r="C11" s="110" t="s">
        <v>2166</v>
      </c>
      <c r="D11" s="111">
        <f>ROUNDDOWN((1+D4+D6+D7+D5)*(1+D8)*(1+D9)/(1-D10)-1,4)</f>
        <v>0.24279999999999999</v>
      </c>
      <c r="E11" s="109"/>
      <c r="F11" s="109"/>
      <c r="G11" s="109"/>
      <c r="H11" s="109"/>
      <c r="I11" s="115" t="s">
        <v>2216</v>
      </c>
      <c r="J11" s="116">
        <v>1</v>
      </c>
      <c r="K11" s="111">
        <v>9.7000000000000003E-3</v>
      </c>
      <c r="L11" s="109"/>
    </row>
    <row r="12" spans="3:12">
      <c r="C12" s="300" t="s">
        <v>2217</v>
      </c>
      <c r="D12" s="301"/>
      <c r="E12" s="301"/>
      <c r="F12" s="301"/>
      <c r="G12" s="109"/>
      <c r="H12" s="109"/>
      <c r="I12" s="115" t="s">
        <v>2218</v>
      </c>
      <c r="J12" s="116">
        <v>1</v>
      </c>
      <c r="K12" s="111">
        <v>7.1999999999999995E-2</v>
      </c>
      <c r="L12" s="109"/>
    </row>
    <row r="13" spans="3:12">
      <c r="C13" s="109"/>
      <c r="D13" s="109"/>
      <c r="E13" s="109"/>
      <c r="F13" s="109"/>
      <c r="G13" s="109"/>
      <c r="H13" s="109"/>
      <c r="I13" s="115" t="s">
        <v>2219</v>
      </c>
      <c r="J13" s="116">
        <v>1</v>
      </c>
      <c r="K13" s="111">
        <v>0.02</v>
      </c>
      <c r="L13" s="109"/>
    </row>
    <row r="14" spans="3:12">
      <c r="C14" s="109"/>
      <c r="D14" s="109"/>
      <c r="E14" s="109"/>
      <c r="F14" s="109"/>
      <c r="G14" s="109"/>
      <c r="H14" s="109"/>
      <c r="I14" s="302" t="s">
        <v>2220</v>
      </c>
      <c r="J14" s="302"/>
      <c r="K14" s="117">
        <f>D11</f>
        <v>0.24279999999999999</v>
      </c>
      <c r="L14" s="109"/>
    </row>
    <row r="15" spans="3:12">
      <c r="C15" s="109"/>
      <c r="D15" s="109"/>
      <c r="E15" s="109"/>
      <c r="F15" s="109"/>
      <c r="G15" s="109"/>
      <c r="H15" s="109"/>
      <c r="I15" s="109"/>
      <c r="J15" s="109"/>
      <c r="K15" s="109"/>
      <c r="L15" s="109"/>
    </row>
    <row r="16" spans="3:12">
      <c r="C16" s="109"/>
      <c r="D16" s="109"/>
      <c r="E16" s="109"/>
      <c r="F16" s="109"/>
      <c r="G16" s="109"/>
      <c r="H16" s="109"/>
      <c r="I16" s="109"/>
      <c r="J16" s="109"/>
      <c r="K16" s="109"/>
      <c r="L16" s="109"/>
    </row>
    <row r="17" spans="3:12">
      <c r="C17" s="109"/>
      <c r="D17" s="109"/>
      <c r="E17" s="109"/>
      <c r="F17" s="109"/>
      <c r="G17" s="109"/>
      <c r="H17" s="109"/>
      <c r="I17" s="109"/>
      <c r="J17" s="109"/>
      <c r="K17" s="109"/>
      <c r="L17" s="109"/>
    </row>
    <row r="18" spans="3:12">
      <c r="C18" s="109"/>
      <c r="D18" s="109"/>
      <c r="E18" s="109"/>
      <c r="F18" s="109"/>
      <c r="G18" s="109"/>
      <c r="H18" s="109"/>
      <c r="I18" s="109"/>
      <c r="J18" s="109"/>
      <c r="K18" s="109"/>
      <c r="L18" s="109"/>
    </row>
    <row r="19" spans="3:12">
      <c r="C19" s="109"/>
      <c r="D19" s="109"/>
      <c r="E19" s="109"/>
      <c r="F19" s="109"/>
      <c r="G19" s="109"/>
      <c r="H19" s="109"/>
      <c r="I19" s="109"/>
      <c r="J19" s="109"/>
      <c r="K19" s="109"/>
      <c r="L19" s="109"/>
    </row>
    <row r="20" spans="3:12">
      <c r="C20" s="109"/>
      <c r="D20" s="109"/>
      <c r="E20" s="109"/>
      <c r="F20" s="109"/>
      <c r="G20" s="109"/>
      <c r="H20" s="109"/>
      <c r="I20" s="109"/>
      <c r="J20" s="109"/>
      <c r="K20" s="109"/>
      <c r="L20" s="109"/>
    </row>
    <row r="21" spans="3:12">
      <c r="C21" s="109"/>
      <c r="D21" s="109"/>
      <c r="E21" s="109"/>
      <c r="F21" s="109"/>
      <c r="G21" s="109"/>
      <c r="H21" s="109"/>
      <c r="I21" s="109"/>
      <c r="J21" s="109"/>
      <c r="K21" s="109"/>
      <c r="L21" s="109"/>
    </row>
    <row r="22" spans="3:12">
      <c r="C22" s="109"/>
      <c r="D22" s="109"/>
      <c r="E22" s="109"/>
      <c r="F22" s="109"/>
      <c r="G22" s="109"/>
      <c r="H22" s="109"/>
      <c r="I22" s="109"/>
      <c r="J22" s="109"/>
      <c r="K22" s="109"/>
      <c r="L22" s="109"/>
    </row>
    <row r="23" spans="3:12">
      <c r="C23" s="109"/>
      <c r="D23" s="109"/>
      <c r="E23" s="109"/>
      <c r="F23" s="109"/>
      <c r="G23" s="109"/>
      <c r="H23" s="109"/>
      <c r="I23" s="109"/>
      <c r="J23" s="109"/>
      <c r="K23" s="109"/>
      <c r="L23" s="109"/>
    </row>
    <row r="24" spans="3:12">
      <c r="C24" s="109"/>
      <c r="D24" s="109"/>
      <c r="E24" s="109"/>
      <c r="F24" s="109"/>
      <c r="G24" s="109"/>
      <c r="H24" s="109"/>
      <c r="I24" s="109"/>
      <c r="J24" s="109"/>
      <c r="K24" s="109"/>
      <c r="L24" s="109"/>
    </row>
  </sheetData>
  <mergeCells count="4">
    <mergeCell ref="C3:F3"/>
    <mergeCell ref="I3:K3"/>
    <mergeCell ref="C12:F12"/>
    <mergeCell ref="I14:J14"/>
  </mergeCells>
  <pageMargins left="0.511811024" right="0.511811024" top="0.78740157499999996" bottom="0.78740157499999996" header="0.31496062000000002" footer="0.31496062000000002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N6"/>
  <sheetViews>
    <sheetView workbookViewId="0">
      <selection activeCell="H15" sqref="H15"/>
    </sheetView>
  </sheetViews>
  <sheetFormatPr defaultRowHeight="15"/>
  <sheetData>
    <row r="1" spans="1:14">
      <c r="A1" s="305" t="s">
        <v>2378</v>
      </c>
      <c r="B1" s="306"/>
      <c r="C1" s="307"/>
      <c r="D1" s="311" t="s">
        <v>0</v>
      </c>
      <c r="E1" s="312"/>
      <c r="F1" s="312"/>
      <c r="G1" s="312"/>
      <c r="H1" s="312"/>
      <c r="I1" s="313"/>
      <c r="J1" s="317" t="s">
        <v>2379</v>
      </c>
      <c r="K1" s="317" t="s">
        <v>2380</v>
      </c>
      <c r="L1" s="319" t="s">
        <v>2381</v>
      </c>
      <c r="M1" s="319" t="s">
        <v>2382</v>
      </c>
      <c r="N1" s="303" t="s">
        <v>2186</v>
      </c>
    </row>
    <row r="2" spans="1:14" ht="15.75" thickBot="1">
      <c r="A2" s="308"/>
      <c r="B2" s="309"/>
      <c r="C2" s="310"/>
      <c r="D2" s="314"/>
      <c r="E2" s="315"/>
      <c r="F2" s="315"/>
      <c r="G2" s="315"/>
      <c r="H2" s="315"/>
      <c r="I2" s="316"/>
      <c r="J2" s="318"/>
      <c r="K2" s="318"/>
      <c r="L2" s="320"/>
      <c r="M2" s="320"/>
      <c r="N2" s="304"/>
    </row>
    <row r="3" spans="1:14">
      <c r="A3" s="179"/>
      <c r="B3" s="180"/>
      <c r="C3" s="181"/>
      <c r="D3" s="182"/>
      <c r="E3" s="183" t="s">
        <v>2375</v>
      </c>
      <c r="F3" s="183"/>
      <c r="G3" s="183"/>
      <c r="H3" s="184"/>
      <c r="I3" s="185"/>
      <c r="J3" s="186"/>
      <c r="K3" s="187"/>
      <c r="L3" s="188"/>
      <c r="M3" s="189"/>
      <c r="N3" s="190">
        <f>+SUM(M4:M4)</f>
        <v>0</v>
      </c>
    </row>
    <row r="4" spans="1:14">
      <c r="A4" s="179"/>
      <c r="B4" s="180"/>
      <c r="C4" s="181"/>
      <c r="D4" s="182"/>
      <c r="E4" s="191"/>
      <c r="F4" s="192"/>
      <c r="G4" s="191"/>
      <c r="H4" s="193"/>
      <c r="I4" s="194"/>
      <c r="J4" s="195"/>
      <c r="K4" s="196"/>
      <c r="L4" s="188"/>
      <c r="M4" s="197"/>
      <c r="N4" s="198"/>
    </row>
    <row r="5" spans="1:14">
      <c r="A5" s="179"/>
      <c r="B5" s="180"/>
      <c r="C5" s="181"/>
      <c r="D5" s="182"/>
      <c r="E5" s="183" t="s">
        <v>2376</v>
      </c>
      <c r="F5" s="183"/>
      <c r="G5" s="183"/>
      <c r="H5" s="184"/>
      <c r="I5" s="185"/>
      <c r="J5" s="186"/>
      <c r="K5" s="187"/>
      <c r="L5" s="188"/>
      <c r="M5" s="189"/>
      <c r="N5" s="190">
        <v>276.17</v>
      </c>
    </row>
    <row r="6" spans="1:14">
      <c r="A6" s="179"/>
      <c r="B6" s="180"/>
      <c r="C6" s="181"/>
      <c r="D6" s="182"/>
      <c r="E6" s="191"/>
      <c r="F6" s="192" t="s">
        <v>2377</v>
      </c>
      <c r="G6" s="191"/>
      <c r="H6" s="193"/>
      <c r="I6" s="194"/>
      <c r="J6" s="195" t="s">
        <v>1</v>
      </c>
      <c r="K6" s="196">
        <v>1</v>
      </c>
      <c r="L6" s="188">
        <v>276.17</v>
      </c>
      <c r="M6" s="197">
        <f t="shared" ref="M6" si="0">ROUND((K6*L6),2)</f>
        <v>276.17</v>
      </c>
      <c r="N6" s="199"/>
    </row>
  </sheetData>
  <mergeCells count="7">
    <mergeCell ref="N1:N2"/>
    <mergeCell ref="A1:C2"/>
    <mergeCell ref="D1:I2"/>
    <mergeCell ref="J1:J2"/>
    <mergeCell ref="K1:K2"/>
    <mergeCell ref="L1:L2"/>
    <mergeCell ref="M1:M2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7</vt:i4>
      </vt:variant>
      <vt:variant>
        <vt:lpstr>Intervalos nomeados</vt:lpstr>
      </vt:variant>
      <vt:variant>
        <vt:i4>4</vt:i4>
      </vt:variant>
    </vt:vector>
  </HeadingPairs>
  <TitlesOfParts>
    <vt:vector size="11" baseType="lpstr">
      <vt:lpstr>RELAÇÃO DE PROJETOS</vt:lpstr>
      <vt:lpstr>Base 2016</vt:lpstr>
      <vt:lpstr>Base 2015</vt:lpstr>
      <vt:lpstr>Orçamento Inhumas 2016</vt:lpstr>
      <vt:lpstr>Cronograma</vt:lpstr>
      <vt:lpstr>BDI</vt:lpstr>
      <vt:lpstr>Composição</vt:lpstr>
      <vt:lpstr>Cronograma!Area_de_impressao</vt:lpstr>
      <vt:lpstr>'Orçamento Inhumas 2016'!Area_de_impressao</vt:lpstr>
      <vt:lpstr>'RELAÇÃO DE PROJETOS'!Area_de_impressao</vt:lpstr>
      <vt:lpstr>'RELAÇÃO DE PROJETOS'!Titulos_de_impressao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Alves Silva</dc:creator>
  <cp:lastModifiedBy>joellenlsv</cp:lastModifiedBy>
  <cp:lastPrinted>2017-02-06T12:43:07Z</cp:lastPrinted>
  <dcterms:created xsi:type="dcterms:W3CDTF">2012-03-26T12:45:23Z</dcterms:created>
  <dcterms:modified xsi:type="dcterms:W3CDTF">2017-07-19T12:49:06Z</dcterms:modified>
</cp:coreProperties>
</file>